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defaultThemeVersion="166925"/>
  <mc:AlternateContent xmlns:mc="http://schemas.openxmlformats.org/markup-compatibility/2006">
    <mc:Choice Requires="x15">
      <x15ac:absPath xmlns:x15ac="http://schemas.microsoft.com/office/spreadsheetml/2010/11/ac" url="https://issanet-my.sharepoint.com/personal/karen_zeeb_issanet_org/Documents/ISSA Shared Folder/02 WORKING GROUPS/01 Current WGs/Domestic CSDs/04_Miscellaneous/supporting documents/"/>
    </mc:Choice>
  </mc:AlternateContent>
  <xr:revisionPtr revIDLastSave="16" documentId="13_ncr:1_{67644881-BE01-4369-937B-7AD21897F094}" xr6:coauthVersionLast="47" xr6:coauthVersionMax="47" xr10:uidLastSave="{16F4FB13-2374-49B8-94D9-031FD57FF597}"/>
  <bookViews>
    <workbookView xWindow="-38520" yWindow="2655" windowWidth="38640" windowHeight="15720" firstSheet="2" activeTab="2" xr2:uid="{F41B27D9-8D6B-4057-8E66-92AFBF20F1D5}"/>
  </bookViews>
  <sheets>
    <sheet name="Only top three average" sheetId="8" r:id="rId1"/>
    <sheet name="Only top three count" sheetId="7" r:id="rId2"/>
    <sheet name="Only top three" sheetId="4" r:id="rId3"/>
    <sheet name="Average" sheetId="2" r:id="rId4"/>
    <sheet name="Count" sheetId="1" r:id="rId5"/>
    <sheet name="Core data" sheetId="3" r:id="rId6"/>
  </sheet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 i="8" l="1"/>
  <c r="I20" i="8"/>
  <c r="I19" i="8"/>
  <c r="J18" i="8"/>
  <c r="I18" i="8"/>
  <c r="I17" i="8"/>
  <c r="J9" i="8"/>
  <c r="I9" i="8"/>
  <c r="K9" i="8" s="1"/>
  <c r="J8" i="8"/>
  <c r="I8" i="8"/>
  <c r="J3" i="8"/>
  <c r="I3" i="8"/>
  <c r="J6" i="8"/>
  <c r="K6" i="8" s="1"/>
  <c r="I6" i="8"/>
  <c r="J5" i="8"/>
  <c r="I5" i="8"/>
  <c r="J4" i="8"/>
  <c r="I4" i="8"/>
  <c r="J7" i="8"/>
  <c r="I7" i="8"/>
  <c r="J2" i="8"/>
  <c r="I2" i="8"/>
  <c r="J14" i="7"/>
  <c r="K14" i="7" s="1"/>
  <c r="I14" i="7"/>
  <c r="J9" i="7"/>
  <c r="I9" i="7"/>
  <c r="I13" i="7"/>
  <c r="J12" i="7"/>
  <c r="I12" i="7"/>
  <c r="J5" i="7"/>
  <c r="I5" i="7"/>
  <c r="J7" i="7"/>
  <c r="I7" i="7"/>
  <c r="K7" i="7" s="1"/>
  <c r="J4" i="7"/>
  <c r="K4" i="7" s="1"/>
  <c r="I4" i="7"/>
  <c r="J8" i="7"/>
  <c r="I8" i="7"/>
  <c r="J6" i="7"/>
  <c r="I6" i="7"/>
  <c r="I11" i="7"/>
  <c r="J3" i="7"/>
  <c r="I3" i="7"/>
  <c r="J2" i="7"/>
  <c r="I2" i="7"/>
  <c r="K2" i="7" s="1"/>
  <c r="J18" i="4"/>
  <c r="I18" i="4"/>
  <c r="J17" i="4"/>
  <c r="K17" i="4" s="1"/>
  <c r="I17" i="4"/>
  <c r="I16" i="4"/>
  <c r="J15" i="4"/>
  <c r="I15" i="4"/>
  <c r="J14" i="4"/>
  <c r="I14" i="4"/>
  <c r="K14" i="4" s="1"/>
  <c r="J13" i="4"/>
  <c r="K13" i="4" s="1"/>
  <c r="I13" i="4"/>
  <c r="J8" i="4"/>
  <c r="I8" i="4"/>
  <c r="J7" i="4"/>
  <c r="K7" i="4" s="1"/>
  <c r="I7" i="4"/>
  <c r="J6" i="4"/>
  <c r="I6" i="4"/>
  <c r="K6" i="4" s="1"/>
  <c r="I5" i="4"/>
  <c r="J4" i="4"/>
  <c r="I4" i="4"/>
  <c r="J3" i="4"/>
  <c r="I3" i="4"/>
  <c r="K3" i="4" s="1"/>
  <c r="H3" i="1"/>
  <c r="I3" i="1"/>
  <c r="J3" i="1" s="1"/>
  <c r="H4" i="1"/>
  <c r="J4" i="1" s="1"/>
  <c r="I4" i="1"/>
  <c r="H5" i="1"/>
  <c r="I5" i="1"/>
  <c r="H6" i="1"/>
  <c r="J6" i="1" s="1"/>
  <c r="I6" i="1"/>
  <c r="J18" i="3"/>
  <c r="I18" i="3"/>
  <c r="J15" i="3"/>
  <c r="I15" i="3"/>
  <c r="K15" i="3" s="1"/>
  <c r="J17" i="3"/>
  <c r="I17" i="3"/>
  <c r="K17" i="3" s="1"/>
  <c r="J6" i="3"/>
  <c r="I6" i="3"/>
  <c r="J7" i="3"/>
  <c r="I7" i="3"/>
  <c r="K7" i="3" s="1"/>
  <c r="J4" i="3"/>
  <c r="I4" i="3"/>
  <c r="J8" i="3"/>
  <c r="I8" i="3"/>
  <c r="J14" i="3"/>
  <c r="I14" i="3"/>
  <c r="J3" i="3"/>
  <c r="I3" i="3"/>
  <c r="K3" i="3" s="1"/>
  <c r="J13" i="3"/>
  <c r="I13" i="3"/>
  <c r="K13" i="3" s="1"/>
  <c r="I16" i="3"/>
  <c r="I5" i="3"/>
  <c r="I7" i="2"/>
  <c r="H7" i="2"/>
  <c r="I10" i="2"/>
  <c r="H10" i="2"/>
  <c r="I11" i="2"/>
  <c r="J11" i="2" s="1"/>
  <c r="H11" i="2"/>
  <c r="I2" i="2"/>
  <c r="H2" i="2"/>
  <c r="I4" i="2"/>
  <c r="H4" i="2"/>
  <c r="I6" i="2"/>
  <c r="H6" i="2"/>
  <c r="I8" i="2"/>
  <c r="H8" i="2"/>
  <c r="I3" i="2"/>
  <c r="H3" i="2"/>
  <c r="I9" i="2"/>
  <c r="H9" i="2"/>
  <c r="I5" i="2"/>
  <c r="J5" i="2" s="1"/>
  <c r="H5" i="2"/>
  <c r="H11" i="1"/>
  <c r="I11" i="1"/>
  <c r="H2" i="1"/>
  <c r="I2" i="1"/>
  <c r="H8" i="1"/>
  <c r="I8" i="1"/>
  <c r="H7" i="1"/>
  <c r="I7" i="1"/>
  <c r="H10" i="1"/>
  <c r="I10" i="1"/>
  <c r="H9" i="1"/>
  <c r="I9" i="1"/>
  <c r="K5" i="8" l="1"/>
  <c r="K2" i="8"/>
  <c r="K7" i="8"/>
  <c r="K3" i="8"/>
  <c r="K4" i="8"/>
  <c r="K8" i="8"/>
  <c r="K8" i="7"/>
  <c r="K3" i="7"/>
  <c r="K12" i="7"/>
  <c r="K9" i="7"/>
  <c r="K6" i="7"/>
  <c r="K5" i="7"/>
  <c r="K15" i="4"/>
  <c r="K8" i="4"/>
  <c r="K18" i="4"/>
  <c r="K4" i="4"/>
  <c r="K8" i="3"/>
  <c r="K4" i="3"/>
  <c r="K6" i="3"/>
  <c r="K14" i="3"/>
  <c r="K18" i="3"/>
  <c r="J5" i="1"/>
  <c r="J8" i="2"/>
  <c r="J9" i="2"/>
  <c r="J4" i="2"/>
  <c r="J3" i="2"/>
  <c r="J6" i="2"/>
  <c r="J10" i="2"/>
  <c r="J7" i="2"/>
  <c r="J2" i="2"/>
  <c r="J10" i="1"/>
  <c r="J11" i="1"/>
  <c r="J7" i="1"/>
  <c r="J8" i="1"/>
  <c r="J2" i="1"/>
  <c r="J9" i="1"/>
</calcChain>
</file>

<file path=xl/sharedStrings.xml><?xml version="1.0" encoding="utf-8"?>
<sst xmlns="http://schemas.openxmlformats.org/spreadsheetml/2006/main" count="170" uniqueCount="59">
  <si>
    <t>Topics</t>
  </si>
  <si>
    <t>numbering</t>
  </si>
  <si>
    <t>Lavinia</t>
  </si>
  <si>
    <t>Javier</t>
  </si>
  <si>
    <t>Arman</t>
  </si>
  <si>
    <t>Pichaya</t>
  </si>
  <si>
    <t>Pheona</t>
  </si>
  <si>
    <t>Femi</t>
  </si>
  <si>
    <t>Sum</t>
  </si>
  <si>
    <t>Count</t>
  </si>
  <si>
    <t>Average</t>
  </si>
  <si>
    <r>
      <t>2.</t>
    </r>
    <r>
      <rPr>
        <sz val="7"/>
        <color rgb="FF000000"/>
        <rFont val="Times New Roman"/>
        <family val="1"/>
      </rPr>
      <t xml:space="preserve">   </t>
    </r>
    <r>
      <rPr>
        <sz val="11"/>
        <color rgb="FF000000"/>
        <rFont val="Verdana"/>
        <family val="2"/>
      </rPr>
      <t xml:space="preserve">Remote Working &amp; Associated Controls </t>
    </r>
  </si>
  <si>
    <r>
      <t>8.</t>
    </r>
    <r>
      <rPr>
        <sz val="7"/>
        <color rgb="FF000000"/>
        <rFont val="Times New Roman"/>
        <family val="1"/>
      </rPr>
      <t xml:space="preserve">   </t>
    </r>
    <r>
      <rPr>
        <sz val="11"/>
        <color rgb="FF000000"/>
        <rFont val="Verdana"/>
        <family val="2"/>
      </rPr>
      <t xml:space="preserve">Restructuring and the winddown of a CSD </t>
    </r>
  </si>
  <si>
    <r>
      <t>7.</t>
    </r>
    <r>
      <rPr>
        <sz val="7"/>
        <color rgb="FF000000"/>
        <rFont val="Times New Roman"/>
        <family val="1"/>
      </rPr>
      <t xml:space="preserve">   </t>
    </r>
    <r>
      <rPr>
        <sz val="11"/>
        <color rgb="FF000000"/>
        <rFont val="Verdana"/>
        <family val="2"/>
      </rPr>
      <t>Resilience including</t>
    </r>
  </si>
  <si>
    <r>
      <t>9.</t>
    </r>
    <r>
      <rPr>
        <sz val="7"/>
        <color rgb="FF000000"/>
        <rFont val="Times New Roman"/>
        <family val="1"/>
      </rPr>
      <t xml:space="preserve">   </t>
    </r>
    <r>
      <rPr>
        <sz val="11"/>
        <color rgb="FF000000"/>
        <rFont val="Verdana"/>
        <family val="2"/>
      </rPr>
      <t>Practicality of a 2 hour recovery window for resumption of service given the severity of Cyber-attacks.</t>
    </r>
  </si>
  <si>
    <r>
      <t>5.</t>
    </r>
    <r>
      <rPr>
        <sz val="7"/>
        <color rgb="FF000000"/>
        <rFont val="Times New Roman"/>
        <family val="1"/>
      </rPr>
      <t xml:space="preserve">   </t>
    </r>
    <r>
      <rPr>
        <sz val="11"/>
        <color rgb="FF000000"/>
        <rFont val="Verdana"/>
        <family val="2"/>
      </rPr>
      <t xml:space="preserve">Voting including the best practices for launching e-proxy </t>
    </r>
  </si>
  <si>
    <r>
      <t>3.</t>
    </r>
    <r>
      <rPr>
        <sz val="7"/>
        <color rgb="FF000000"/>
        <rFont val="Times New Roman"/>
        <family val="1"/>
      </rPr>
      <t xml:space="preserve">   </t>
    </r>
    <r>
      <rPr>
        <sz val="11"/>
        <color rgb="FF000000"/>
        <rFont val="Verdana"/>
        <family val="2"/>
      </rPr>
      <t xml:space="preserve">Remote Network Due Diligence </t>
    </r>
  </si>
  <si>
    <r>
      <t>6.</t>
    </r>
    <r>
      <rPr>
        <sz val="7"/>
        <color rgb="FF000000"/>
        <rFont val="Times New Roman"/>
        <family val="1"/>
      </rPr>
      <t xml:space="preserve">   </t>
    </r>
    <r>
      <rPr>
        <sz val="11"/>
        <color rgb="FF000000"/>
        <rFont val="Verdana"/>
        <family val="2"/>
      </rPr>
      <t xml:space="preserve">Physical Securities </t>
    </r>
  </si>
  <si>
    <t>12.Best practices for Frontier markets about how (if they want to) they can open up to foreign investors, what do they need to have in place.</t>
  </si>
  <si>
    <r>
      <t>a.</t>
    </r>
    <r>
      <rPr>
        <sz val="7"/>
        <color rgb="FF000000"/>
        <rFont val="Times New Roman"/>
        <family val="1"/>
      </rPr>
      <t xml:space="preserve">   </t>
    </r>
    <r>
      <rPr>
        <sz val="11"/>
        <color rgb="FF000000"/>
        <rFont val="Verdana"/>
        <family val="2"/>
      </rPr>
      <t>The physical infrastructure of the CSD</t>
    </r>
  </si>
  <si>
    <r>
      <t>b.</t>
    </r>
    <r>
      <rPr>
        <sz val="7"/>
        <color rgb="FF000000"/>
        <rFont val="Times New Roman"/>
        <family val="1"/>
      </rPr>
      <t xml:space="preserve">   </t>
    </r>
    <r>
      <rPr>
        <sz val="11"/>
        <color rgb="FF000000"/>
        <rFont val="Verdana"/>
        <family val="2"/>
      </rPr>
      <t>The economic situation in the country and that impact</t>
    </r>
  </si>
  <si>
    <r>
      <t>c.</t>
    </r>
    <r>
      <rPr>
        <sz val="7"/>
        <color rgb="FF000000"/>
        <rFont val="Times New Roman"/>
        <family val="1"/>
      </rPr>
      <t xml:space="preserve">    </t>
    </r>
    <r>
      <rPr>
        <sz val="11"/>
        <color rgb="FF000000"/>
        <rFont val="Verdana"/>
        <family val="2"/>
      </rPr>
      <t>Supplies – fuel (for generators), telecoms, power supplies</t>
    </r>
  </si>
  <si>
    <r>
      <t>d.</t>
    </r>
    <r>
      <rPr>
        <sz val="7"/>
        <color rgb="FF000000"/>
        <rFont val="Times New Roman"/>
        <family val="1"/>
      </rPr>
      <t xml:space="preserve">   </t>
    </r>
    <r>
      <rPr>
        <sz val="11"/>
        <color rgb="FF000000"/>
        <rFont val="Verdana"/>
        <family val="2"/>
      </rPr>
      <t>Disaster Recovery sites – including generator supplies</t>
    </r>
  </si>
  <si>
    <r>
      <t>1.</t>
    </r>
    <r>
      <rPr>
        <sz val="7"/>
        <rFont val="Times New Roman"/>
        <family val="1"/>
      </rPr>
      <t xml:space="preserve">   </t>
    </r>
    <r>
      <rPr>
        <sz val="11"/>
        <rFont val="Verdana"/>
        <family val="2"/>
      </rPr>
      <t>Experiences &amp; responses to the pandemic</t>
    </r>
  </si>
  <si>
    <r>
      <t>4.</t>
    </r>
    <r>
      <rPr>
        <sz val="7"/>
        <rFont val="Times New Roman"/>
        <family val="1"/>
      </rPr>
      <t xml:space="preserve">   </t>
    </r>
    <r>
      <rPr>
        <sz val="11"/>
        <rFont val="Verdana"/>
        <family val="2"/>
      </rPr>
      <t xml:space="preserve">Signatures on physical documentation </t>
    </r>
  </si>
  <si>
    <t>10.Delayed Settlement.</t>
  </si>
  <si>
    <t xml:space="preserve">11. COVID memories are fading do we need to concentrate on the reactions that kept the financial markets turning at the time with a view to documenting them before we forget. </t>
  </si>
  <si>
    <t>13.Pressure from the regulators to reduce costs, open up to competition while supplying the same if not better services and capabilities to the market</t>
  </si>
  <si>
    <r>
      <t>1.</t>
    </r>
    <r>
      <rPr>
        <sz val="7"/>
        <rFont val="Cambria"/>
        <family val="1"/>
      </rPr>
      <t xml:space="preserve">   </t>
    </r>
    <r>
      <rPr>
        <sz val="11"/>
        <rFont val="Cambria"/>
        <family val="1"/>
      </rPr>
      <t>Experiences &amp; responses to the pandemic</t>
    </r>
  </si>
  <si>
    <r>
      <t>2.</t>
    </r>
    <r>
      <rPr>
        <sz val="7"/>
        <color rgb="FF000000"/>
        <rFont val="Cambria"/>
        <family val="1"/>
      </rPr>
      <t xml:space="preserve">   </t>
    </r>
    <r>
      <rPr>
        <sz val="11"/>
        <color rgb="FF000000"/>
        <rFont val="Cambria"/>
        <family val="1"/>
      </rPr>
      <t xml:space="preserve">Remote Working &amp; Associated Controls </t>
    </r>
  </si>
  <si>
    <t>Complete</t>
  </si>
  <si>
    <r>
      <t>3.</t>
    </r>
    <r>
      <rPr>
        <sz val="7"/>
        <color rgb="FF000000"/>
        <rFont val="Cambria"/>
        <family val="1"/>
      </rPr>
      <t xml:space="preserve">   </t>
    </r>
    <r>
      <rPr>
        <sz val="11"/>
        <color rgb="FF000000"/>
        <rFont val="Cambria"/>
        <family val="1"/>
      </rPr>
      <t xml:space="preserve">Remote Network Due Diligence </t>
    </r>
  </si>
  <si>
    <r>
      <t>4.</t>
    </r>
    <r>
      <rPr>
        <sz val="7"/>
        <rFont val="Cambria"/>
        <family val="1"/>
      </rPr>
      <t xml:space="preserve">   </t>
    </r>
    <r>
      <rPr>
        <sz val="11"/>
        <rFont val="Cambria"/>
        <family val="1"/>
      </rPr>
      <t>Signatures on physical documentation as part of 3 above</t>
    </r>
  </si>
  <si>
    <r>
      <t>5.</t>
    </r>
    <r>
      <rPr>
        <sz val="7"/>
        <color rgb="FF000000"/>
        <rFont val="Cambria"/>
        <family val="1"/>
      </rPr>
      <t xml:space="preserve">   </t>
    </r>
    <r>
      <rPr>
        <sz val="11"/>
        <color rgb="FF000000"/>
        <rFont val="Cambria"/>
        <family val="1"/>
      </rPr>
      <t xml:space="preserve">Voting including the best practices for launching e-proxy </t>
    </r>
  </si>
  <si>
    <r>
      <t>6.</t>
    </r>
    <r>
      <rPr>
        <sz val="7"/>
        <color rgb="FF000000"/>
        <rFont val="Cambria"/>
        <family val="1"/>
      </rPr>
      <t xml:space="preserve">   </t>
    </r>
    <r>
      <rPr>
        <sz val="11"/>
        <color rgb="FF000000"/>
        <rFont val="Cambria"/>
        <family val="1"/>
      </rPr>
      <t xml:space="preserve">Physical Securities </t>
    </r>
  </si>
  <si>
    <r>
      <t>7.</t>
    </r>
    <r>
      <rPr>
        <sz val="7"/>
        <color rgb="FF000000"/>
        <rFont val="Cambria"/>
        <family val="1"/>
      </rPr>
      <t xml:space="preserve">   </t>
    </r>
    <r>
      <rPr>
        <sz val="11"/>
        <color rgb="FF000000"/>
        <rFont val="Cambria"/>
        <family val="1"/>
      </rPr>
      <t>Resilience including</t>
    </r>
  </si>
  <si>
    <r>
      <t>a.</t>
    </r>
    <r>
      <rPr>
        <sz val="7"/>
        <color rgb="FF000000"/>
        <rFont val="Cambria"/>
        <family val="1"/>
      </rPr>
      <t xml:space="preserve">   </t>
    </r>
    <r>
      <rPr>
        <sz val="11"/>
        <color rgb="FF000000"/>
        <rFont val="Cambria"/>
        <family val="1"/>
      </rPr>
      <t>The physical infrastructure of the CSD</t>
    </r>
  </si>
  <si>
    <r>
      <t>b.</t>
    </r>
    <r>
      <rPr>
        <sz val="7"/>
        <color rgb="FF000000"/>
        <rFont val="Cambria"/>
        <family val="1"/>
      </rPr>
      <t xml:space="preserve">   </t>
    </r>
    <r>
      <rPr>
        <sz val="11"/>
        <color rgb="FF000000"/>
        <rFont val="Cambria"/>
        <family val="1"/>
      </rPr>
      <t>The economic situation in the country and that impact</t>
    </r>
  </si>
  <si>
    <r>
      <t>c.</t>
    </r>
    <r>
      <rPr>
        <sz val="7"/>
        <color rgb="FF000000"/>
        <rFont val="Cambria"/>
        <family val="1"/>
      </rPr>
      <t xml:space="preserve">    </t>
    </r>
    <r>
      <rPr>
        <sz val="11"/>
        <color rgb="FF000000"/>
        <rFont val="Cambria"/>
        <family val="1"/>
      </rPr>
      <t>Supplies – fuel (for generators), telecoms, power supplies</t>
    </r>
  </si>
  <si>
    <r>
      <t>d.</t>
    </r>
    <r>
      <rPr>
        <sz val="7"/>
        <color rgb="FF000000"/>
        <rFont val="Cambria"/>
        <family val="1"/>
      </rPr>
      <t xml:space="preserve">   </t>
    </r>
    <r>
      <rPr>
        <sz val="11"/>
        <color rgb="FF000000"/>
        <rFont val="Cambria"/>
        <family val="1"/>
      </rPr>
      <t>Disaster Recovery sites – including generator supplies</t>
    </r>
  </si>
  <si>
    <r>
      <t>8.</t>
    </r>
    <r>
      <rPr>
        <sz val="7"/>
        <color rgb="FF000000"/>
        <rFont val="Cambria"/>
        <family val="1"/>
      </rPr>
      <t xml:space="preserve">   </t>
    </r>
    <r>
      <rPr>
        <sz val="11"/>
        <color rgb="FF000000"/>
        <rFont val="Cambria"/>
        <family val="1"/>
      </rPr>
      <t xml:space="preserve">Restructuring and the winddown of a CSD </t>
    </r>
  </si>
  <si>
    <r>
      <t>9.</t>
    </r>
    <r>
      <rPr>
        <sz val="7"/>
        <color rgb="FF000000"/>
        <rFont val="Cambria"/>
        <family val="1"/>
      </rPr>
      <t xml:space="preserve">   </t>
    </r>
    <r>
      <rPr>
        <sz val="11"/>
        <color rgb="FF000000"/>
        <rFont val="Cambria"/>
        <family val="1"/>
      </rPr>
      <t>Practicality of a 2 hour recovery window for resumption of service given the severity of Cyber-attacks.</t>
    </r>
  </si>
  <si>
    <t>Do not do</t>
  </si>
  <si>
    <t>12.Best practices for markets about how (if they want to) they can open up to foreign investors, what do they need to have in place.</t>
  </si>
  <si>
    <t>14. Shortened settlement cycle</t>
  </si>
  <si>
    <r>
      <t>1.</t>
    </r>
    <r>
      <rPr>
        <sz val="7"/>
        <color theme="1"/>
        <rFont val="Cambria"/>
        <family val="1"/>
      </rPr>
      <t xml:space="preserve">       </t>
    </r>
    <r>
      <rPr>
        <sz val="11"/>
        <color theme="1"/>
        <rFont val="Cambria"/>
        <family val="1"/>
      </rPr>
      <t>Interfaces Practices Custodians to CSDs – looking at whether these could be more standardised.</t>
    </r>
  </si>
  <si>
    <t>New April 22</t>
  </si>
  <si>
    <r>
      <t>2.</t>
    </r>
    <r>
      <rPr>
        <sz val="7"/>
        <color theme="1"/>
        <rFont val="Cambria"/>
        <family val="1"/>
      </rPr>
      <t xml:space="preserve">       </t>
    </r>
    <r>
      <rPr>
        <sz val="11"/>
        <color theme="1"/>
        <rFont val="Cambria"/>
        <family val="1"/>
      </rPr>
      <t>The effect of shortened settlement cycles.</t>
    </r>
  </si>
  <si>
    <r>
      <t>3.</t>
    </r>
    <r>
      <rPr>
        <sz val="7"/>
        <color theme="1"/>
        <rFont val="Cambria"/>
        <family val="1"/>
      </rPr>
      <t xml:space="preserve">       </t>
    </r>
    <r>
      <rPr>
        <sz val="11"/>
        <color theme="1"/>
        <rFont val="Cambria"/>
        <family val="1"/>
      </rPr>
      <t>AML requirement list of all the requirements of FATCA, GATT, EU etc. Colin felt that this should be handed over to the FCCP WG which already exists as banks are equally affected.</t>
    </r>
  </si>
  <si>
    <t>,</t>
  </si>
  <si>
    <r>
      <t>8.</t>
    </r>
    <r>
      <rPr>
        <sz val="7"/>
        <color rgb="FF000000"/>
        <rFont val="Times New Roman"/>
        <family val="1"/>
      </rPr>
      <t xml:space="preserve">   </t>
    </r>
    <r>
      <rPr>
        <sz val="11"/>
        <color rgb="FF000000"/>
        <rFont val="Verdana"/>
        <family val="2"/>
      </rPr>
      <t xml:space="preserve">Restructuring and the winddown of a CSD – based on the IOSCO principles for FMIs </t>
    </r>
  </si>
  <si>
    <r>
      <t>9.</t>
    </r>
    <r>
      <rPr>
        <sz val="7"/>
        <color rgb="FF000000"/>
        <rFont val="Times New Roman"/>
        <family val="1"/>
      </rPr>
      <t xml:space="preserve">   </t>
    </r>
    <r>
      <rPr>
        <sz val="11"/>
        <color rgb="FF000000"/>
        <rFont val="Verdana"/>
        <family val="2"/>
      </rPr>
      <t>Practicality of a 2 hour recovery window for resumption of service</t>
    </r>
  </si>
  <si>
    <r>
      <t>7.</t>
    </r>
    <r>
      <rPr>
        <sz val="7"/>
        <color rgb="FF000000"/>
        <rFont val="Times New Roman"/>
        <family val="1"/>
      </rPr>
      <t xml:space="preserve">   </t>
    </r>
    <r>
      <rPr>
        <sz val="11"/>
        <color rgb="FF000000"/>
        <rFont val="Verdana"/>
        <family val="2"/>
      </rPr>
      <t xml:space="preserve">Resilience </t>
    </r>
  </si>
  <si>
    <r>
      <t>5.</t>
    </r>
    <r>
      <rPr>
        <sz val="7"/>
        <color rgb="FF000000"/>
        <rFont val="Times New Roman"/>
        <family val="1"/>
      </rPr>
      <t xml:space="preserve">   </t>
    </r>
    <r>
      <rPr>
        <sz val="11"/>
        <color rgb="FF000000"/>
        <rFont val="Verdana"/>
        <family val="2"/>
      </rPr>
      <t>Voting (and other corporate actions and physical paper exchanges) including the best practices for launching e-proxy in a market to maintain the foreign investment in times of limited travel.</t>
    </r>
  </si>
  <si>
    <t xml:space="preserve">10.Delayed Settlement. </t>
  </si>
  <si>
    <t>12.Best practices for Frontier markets about how  they can open up to foreign investors</t>
  </si>
  <si>
    <r>
      <t>9.</t>
    </r>
    <r>
      <rPr>
        <sz val="7"/>
        <color rgb="FF000000"/>
        <rFont val="Times New Roman"/>
        <family val="1"/>
      </rPr>
      <t xml:space="preserve">   </t>
    </r>
    <r>
      <rPr>
        <sz val="11"/>
        <color rgb="FF000000"/>
        <rFont val="Verdana"/>
        <family val="2"/>
      </rPr>
      <t xml:space="preserve">Practicality of a 2 hour recovery window for resumption of service </t>
    </r>
  </si>
  <si>
    <r>
      <t>8.</t>
    </r>
    <r>
      <rPr>
        <sz val="7"/>
        <color rgb="FF000000"/>
        <rFont val="Times New Roman"/>
        <family val="1"/>
      </rPr>
      <t xml:space="preserve">   </t>
    </r>
    <r>
      <rPr>
        <sz val="11"/>
        <color rgb="FF000000"/>
        <rFont val="Verdana"/>
        <family val="2"/>
      </rPr>
      <t>Restructuring and the winddown of a CSD – based on the IOSCO principles for FMIs (although different by jurisdiction i.e. Europe has a Recovery and Resolution rule set). We could also look at the scenarios affecting CSDs and the effect of those as it will be different from credit institutions (Colin mention the RRR WG which is addressing this and he would prefer to wait until they had reported.)</t>
    </r>
  </si>
  <si>
    <t>10.Delayed Settlement. If the systems are compromised and settlement does not happen on settlement date but rolls over to the next possible date what is the impact, implications for a CSD, the market and cross border activity. What would he measures be that we take in preparation and if  it occurs?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</si>
</sst>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color theme="1"/>
      <name val="Noto Sans"/>
      <family val="2"/>
    </font>
    <font>
      <sz val="11"/>
      <color rgb="FF000000"/>
      <name val="Verdana"/>
      <family val="2"/>
    </font>
    <font>
      <sz val="7"/>
      <color rgb="FF000000"/>
      <name val="Times New Roman"/>
      <family val="1"/>
    </font>
    <font>
      <sz val="10"/>
      <color rgb="FFFF0000"/>
      <name val="Noto Sans"/>
      <family val="2"/>
    </font>
    <font>
      <sz val="11"/>
      <name val="Verdana"/>
      <family val="2"/>
    </font>
    <font>
      <sz val="7"/>
      <name val="Times New Roman"/>
      <family val="1"/>
    </font>
    <font>
      <sz val="11"/>
      <name val="Cambria"/>
      <family val="1"/>
    </font>
    <font>
      <sz val="7"/>
      <name val="Cambria"/>
      <family val="1"/>
    </font>
    <font>
      <sz val="10"/>
      <color theme="1"/>
      <name val="Cambria"/>
      <family val="1"/>
    </font>
    <font>
      <sz val="10"/>
      <color rgb="FFFF0000"/>
      <name val="Cambria"/>
      <family val="1"/>
    </font>
    <font>
      <sz val="11"/>
      <color rgb="FF000000"/>
      <name val="Cambria"/>
      <family val="1"/>
    </font>
    <font>
      <sz val="7"/>
      <color rgb="FF000000"/>
      <name val="Cambria"/>
      <family val="1"/>
    </font>
    <font>
      <sz val="7"/>
      <color theme="1"/>
      <name val="Cambria"/>
      <family val="1"/>
    </font>
    <font>
      <sz val="11"/>
      <color theme="1"/>
      <name val="Cambria"/>
      <family val="1"/>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0" fillId="0" borderId="0" xfId="0" applyAlignment="1">
      <alignment wrapText="1"/>
    </xf>
    <xf numFmtId="0" fontId="1" fillId="0" borderId="0" xfId="0" applyFont="1" applyAlignment="1">
      <alignment vertical="center" wrapText="1"/>
    </xf>
    <xf numFmtId="2" fontId="0" fillId="0" borderId="0" xfId="0" applyNumberFormat="1" applyAlignment="1">
      <alignment horizontal="center"/>
    </xf>
    <xf numFmtId="0" fontId="0" fillId="0" borderId="0" xfId="0" applyAlignment="1">
      <alignment horizontal="center"/>
    </xf>
    <xf numFmtId="0" fontId="3" fillId="0" borderId="0" xfId="0" applyFont="1" applyAlignment="1">
      <alignment horizontal="center"/>
    </xf>
    <xf numFmtId="2" fontId="3" fillId="0" borderId="0" xfId="0" applyNumberFormat="1" applyFont="1" applyAlignment="1">
      <alignment horizontal="center"/>
    </xf>
    <xf numFmtId="0" fontId="0" fillId="0" borderId="1" xfId="0" applyBorder="1" applyAlignment="1">
      <alignment wrapText="1"/>
    </xf>
    <xf numFmtId="0" fontId="0" fillId="0" borderId="1" xfId="0" applyBorder="1" applyAlignment="1">
      <alignment horizontal="center"/>
    </xf>
    <xf numFmtId="0" fontId="1" fillId="0" borderId="1" xfId="0" applyFont="1" applyBorder="1" applyAlignment="1">
      <alignment vertical="center" wrapText="1"/>
    </xf>
    <xf numFmtId="2" fontId="0" fillId="0" borderId="1" xfId="0" applyNumberFormat="1" applyBorder="1" applyAlignment="1">
      <alignment horizontal="center"/>
    </xf>
    <xf numFmtId="0" fontId="4" fillId="0" borderId="0" xfId="0" applyFont="1" applyAlignment="1">
      <alignment vertical="center" wrapText="1"/>
    </xf>
    <xf numFmtId="0" fontId="4" fillId="0" borderId="1" xfId="0" applyFont="1" applyBorder="1" applyAlignment="1">
      <alignment vertical="center" wrapText="1"/>
    </xf>
    <xf numFmtId="0" fontId="3" fillId="0" borderId="1" xfId="0" applyFont="1" applyBorder="1" applyAlignment="1">
      <alignment horizontal="center"/>
    </xf>
    <xf numFmtId="0" fontId="6" fillId="0" borderId="0" xfId="0" applyFont="1" applyAlignment="1">
      <alignment vertical="center" wrapText="1"/>
    </xf>
    <xf numFmtId="0" fontId="8" fillId="0" borderId="0" xfId="0" applyFont="1" applyAlignment="1">
      <alignment horizontal="center"/>
    </xf>
    <xf numFmtId="0" fontId="9" fillId="0" borderId="0" xfId="0" applyFont="1" applyAlignment="1">
      <alignment horizontal="center"/>
    </xf>
    <xf numFmtId="0" fontId="8" fillId="0" borderId="0" xfId="0" applyFont="1"/>
    <xf numFmtId="0" fontId="10" fillId="2" borderId="0" xfId="0" applyFont="1" applyFill="1" applyAlignment="1">
      <alignment vertical="center" wrapText="1"/>
    </xf>
    <xf numFmtId="0" fontId="10" fillId="0" borderId="0" xfId="0" applyFont="1" applyAlignment="1">
      <alignment vertical="center" wrapText="1"/>
    </xf>
    <xf numFmtId="2" fontId="8" fillId="0" borderId="0" xfId="0" applyNumberFormat="1" applyFont="1" applyAlignment="1">
      <alignment horizontal="center"/>
    </xf>
    <xf numFmtId="2" fontId="9" fillId="0" borderId="0" xfId="0" applyNumberFormat="1" applyFont="1" applyAlignment="1">
      <alignment horizontal="center"/>
    </xf>
    <xf numFmtId="0" fontId="6" fillId="3" borderId="0" xfId="0" applyFont="1" applyFill="1" applyAlignment="1">
      <alignment vertical="center" wrapText="1"/>
    </xf>
    <xf numFmtId="0" fontId="10" fillId="3" borderId="0" xfId="0" applyFont="1" applyFill="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44F4E-EFF9-4665-B658-0D62863B07A7}">
  <dimension ref="A1:K24"/>
  <sheetViews>
    <sheetView zoomScale="75" zoomScaleNormal="75" workbookViewId="0">
      <selection activeCell="A7" sqref="A7"/>
    </sheetView>
  </sheetViews>
  <sheetFormatPr defaultRowHeight="14.45"/>
  <cols>
    <col min="1" max="1" width="141.85546875" style="1" bestFit="1" customWidth="1"/>
    <col min="2" max="2" width="10.42578125" style="1" bestFit="1" customWidth="1"/>
    <col min="3" max="3" width="6.7109375" style="4" bestFit="1" customWidth="1"/>
    <col min="4" max="4" width="5.42578125" style="4" bestFit="1" customWidth="1"/>
    <col min="5" max="5" width="6.5703125" style="4" bestFit="1" customWidth="1"/>
    <col min="6" max="7" width="7.42578125" style="4" bestFit="1" customWidth="1"/>
    <col min="8" max="8" width="5" style="4" bestFit="1" customWidth="1"/>
    <col min="9" max="9" width="4.7109375" style="4" bestFit="1" customWidth="1"/>
    <col min="10" max="10" width="8.7109375" style="4"/>
    <col min="11" max="11" width="11.85546875" style="4" bestFit="1" customWidth="1"/>
  </cols>
  <sheetData>
    <row r="1" spans="1:11">
      <c r="A1" s="7" t="s">
        <v>0</v>
      </c>
      <c r="B1" s="7" t="s">
        <v>1</v>
      </c>
      <c r="C1" s="8" t="s">
        <v>2</v>
      </c>
      <c r="D1" s="8" t="s">
        <v>3</v>
      </c>
      <c r="E1" s="8" t="s">
        <v>4</v>
      </c>
      <c r="F1" s="8" t="s">
        <v>5</v>
      </c>
      <c r="G1" s="8" t="s">
        <v>6</v>
      </c>
      <c r="H1" s="8" t="s">
        <v>7</v>
      </c>
      <c r="I1" s="8" t="s">
        <v>8</v>
      </c>
      <c r="J1" s="8" t="s">
        <v>9</v>
      </c>
      <c r="K1" s="8" t="s">
        <v>10</v>
      </c>
    </row>
    <row r="2" spans="1:11">
      <c r="A2" s="9" t="s">
        <v>11</v>
      </c>
      <c r="B2" s="9">
        <v>2</v>
      </c>
      <c r="C2" s="8">
        <v>1</v>
      </c>
      <c r="D2" s="8"/>
      <c r="E2" s="8"/>
      <c r="F2" s="8">
        <v>1</v>
      </c>
      <c r="G2" s="8"/>
      <c r="H2" s="8">
        <v>1</v>
      </c>
      <c r="I2" s="8">
        <f t="shared" ref="I2:I9" si="0">SUM(C2:H2)</f>
        <v>3</v>
      </c>
      <c r="J2" s="8">
        <f t="shared" ref="J2:J9" si="1">COUNTIF(C2:H2,"&gt;0.5")</f>
        <v>3</v>
      </c>
      <c r="K2" s="10">
        <f t="shared" ref="K2:K9" si="2">I2/J2</f>
        <v>1</v>
      </c>
    </row>
    <row r="3" spans="1:11">
      <c r="A3" s="9" t="s">
        <v>12</v>
      </c>
      <c r="B3" s="9">
        <v>8</v>
      </c>
      <c r="C3" s="8"/>
      <c r="D3" s="8">
        <v>1</v>
      </c>
      <c r="E3" s="8"/>
      <c r="F3" s="8"/>
      <c r="G3" s="8">
        <v>1</v>
      </c>
      <c r="H3" s="8"/>
      <c r="I3" s="8">
        <f t="shared" si="0"/>
        <v>2</v>
      </c>
      <c r="J3" s="8">
        <f t="shared" si="1"/>
        <v>2</v>
      </c>
      <c r="K3" s="10">
        <f t="shared" si="2"/>
        <v>1</v>
      </c>
    </row>
    <row r="4" spans="1:11">
      <c r="A4" s="9" t="s">
        <v>13</v>
      </c>
      <c r="B4" s="9">
        <v>7</v>
      </c>
      <c r="C4" s="8"/>
      <c r="D4" s="8">
        <v>2</v>
      </c>
      <c r="E4" s="8">
        <v>1</v>
      </c>
      <c r="F4" s="8"/>
      <c r="G4" s="8"/>
      <c r="H4" s="8">
        <v>2</v>
      </c>
      <c r="I4" s="8">
        <f t="shared" si="0"/>
        <v>5</v>
      </c>
      <c r="J4" s="8">
        <f t="shared" si="1"/>
        <v>3</v>
      </c>
      <c r="K4" s="10">
        <f t="shared" si="2"/>
        <v>1.6666666666666667</v>
      </c>
    </row>
    <row r="5" spans="1:11">
      <c r="A5" s="9" t="s">
        <v>14</v>
      </c>
      <c r="B5" s="9">
        <v>9</v>
      </c>
      <c r="C5" s="8"/>
      <c r="D5" s="8">
        <v>3</v>
      </c>
      <c r="E5" s="8">
        <v>1</v>
      </c>
      <c r="F5" s="8"/>
      <c r="G5" s="8">
        <v>2</v>
      </c>
      <c r="H5" s="8"/>
      <c r="I5" s="8">
        <f t="shared" si="0"/>
        <v>6</v>
      </c>
      <c r="J5" s="8">
        <f t="shared" si="1"/>
        <v>3</v>
      </c>
      <c r="K5" s="10">
        <f t="shared" si="2"/>
        <v>2</v>
      </c>
    </row>
    <row r="6" spans="1:11">
      <c r="A6" s="9" t="s">
        <v>15</v>
      </c>
      <c r="B6" s="9">
        <v>5</v>
      </c>
      <c r="C6" s="8">
        <v>3</v>
      </c>
      <c r="D6" s="8"/>
      <c r="E6" s="8"/>
      <c r="F6" s="8">
        <v>2</v>
      </c>
      <c r="G6" s="8"/>
      <c r="H6" s="8"/>
      <c r="I6" s="8">
        <f t="shared" si="0"/>
        <v>5</v>
      </c>
      <c r="J6" s="8">
        <f t="shared" si="1"/>
        <v>2</v>
      </c>
      <c r="K6" s="10">
        <f t="shared" si="2"/>
        <v>2.5</v>
      </c>
    </row>
    <row r="7" spans="1:11">
      <c r="A7" s="9" t="s">
        <v>16</v>
      </c>
      <c r="B7" s="9">
        <v>3</v>
      </c>
      <c r="C7" s="8">
        <v>2</v>
      </c>
      <c r="D7" s="8"/>
      <c r="E7" s="8">
        <v>3</v>
      </c>
      <c r="F7" s="8"/>
      <c r="G7" s="8"/>
      <c r="H7" s="8">
        <v>3</v>
      </c>
      <c r="I7" s="8">
        <f t="shared" si="0"/>
        <v>8</v>
      </c>
      <c r="J7" s="8">
        <f t="shared" si="1"/>
        <v>3</v>
      </c>
      <c r="K7" s="10">
        <f t="shared" si="2"/>
        <v>2.6666666666666665</v>
      </c>
    </row>
    <row r="8" spans="1:11">
      <c r="A8" s="9" t="s">
        <v>17</v>
      </c>
      <c r="B8" s="9">
        <v>6</v>
      </c>
      <c r="C8" s="8"/>
      <c r="D8" s="8"/>
      <c r="E8" s="8"/>
      <c r="F8" s="8">
        <v>3</v>
      </c>
      <c r="G8" s="8"/>
      <c r="H8" s="8"/>
      <c r="I8" s="8">
        <f t="shared" si="0"/>
        <v>3</v>
      </c>
      <c r="J8" s="8">
        <f t="shared" si="1"/>
        <v>1</v>
      </c>
      <c r="K8" s="10">
        <f t="shared" si="2"/>
        <v>3</v>
      </c>
    </row>
    <row r="9" spans="1:11" ht="27">
      <c r="A9" s="9" t="s">
        <v>18</v>
      </c>
      <c r="B9" s="9">
        <v>12</v>
      </c>
      <c r="C9" s="8"/>
      <c r="D9" s="8"/>
      <c r="E9" s="8"/>
      <c r="F9" s="8"/>
      <c r="G9" s="8">
        <v>3</v>
      </c>
      <c r="H9" s="8"/>
      <c r="I9" s="8">
        <f t="shared" si="0"/>
        <v>3</v>
      </c>
      <c r="J9" s="8">
        <f t="shared" si="1"/>
        <v>1</v>
      </c>
      <c r="K9" s="10">
        <f t="shared" si="2"/>
        <v>3</v>
      </c>
    </row>
    <row r="10" spans="1:11">
      <c r="A10" s="2" t="s">
        <v>19</v>
      </c>
      <c r="B10" s="2"/>
      <c r="K10" s="3"/>
    </row>
    <row r="11" spans="1:11">
      <c r="A11" s="2" t="s">
        <v>20</v>
      </c>
      <c r="B11" s="2"/>
      <c r="K11" s="3"/>
    </row>
    <row r="12" spans="1:11">
      <c r="A12" s="2" t="s">
        <v>21</v>
      </c>
      <c r="B12" s="2"/>
      <c r="K12" s="3"/>
    </row>
    <row r="13" spans="1:11">
      <c r="A13" s="2" t="s">
        <v>22</v>
      </c>
      <c r="B13" s="2"/>
      <c r="K13" s="3"/>
    </row>
    <row r="14" spans="1:11">
      <c r="A14" s="2"/>
      <c r="B14" s="2"/>
      <c r="K14" s="3"/>
    </row>
    <row r="15" spans="1:11">
      <c r="A15" s="2"/>
      <c r="B15" s="2"/>
      <c r="K15" s="3"/>
    </row>
    <row r="16" spans="1:11">
      <c r="A16" s="12" t="s">
        <v>23</v>
      </c>
      <c r="B16" s="12">
        <v>1</v>
      </c>
      <c r="C16" s="8"/>
      <c r="D16" s="8"/>
      <c r="E16" s="8"/>
      <c r="F16" s="8"/>
      <c r="G16" s="8"/>
      <c r="H16" s="8"/>
      <c r="I16" s="13">
        <v>0</v>
      </c>
      <c r="J16" s="13">
        <v>0</v>
      </c>
      <c r="K16" s="13">
        <v>0</v>
      </c>
    </row>
    <row r="17" spans="1:11">
      <c r="A17" s="12" t="s">
        <v>24</v>
      </c>
      <c r="B17" s="12">
        <v>4</v>
      </c>
      <c r="C17" s="13"/>
      <c r="D17" s="13"/>
      <c r="E17" s="13"/>
      <c r="F17" s="13"/>
      <c r="G17" s="13"/>
      <c r="H17" s="13"/>
      <c r="I17" s="13">
        <f>SUM(C17:H17)</f>
        <v>0</v>
      </c>
      <c r="J17" s="13">
        <v>0</v>
      </c>
      <c r="K17" s="13">
        <v>0</v>
      </c>
    </row>
    <row r="18" spans="1:11">
      <c r="A18" s="9" t="s">
        <v>25</v>
      </c>
      <c r="B18" s="9">
        <v>10</v>
      </c>
      <c r="C18" s="8"/>
      <c r="D18" s="8"/>
      <c r="E18" s="8"/>
      <c r="F18" s="8"/>
      <c r="G18" s="8"/>
      <c r="H18" s="8"/>
      <c r="I18" s="8">
        <f>SUM(C18:H18)</f>
        <v>0</v>
      </c>
      <c r="J18" s="8">
        <f>COUNTIF(C18:H18,"&gt;0.5")</f>
        <v>0</v>
      </c>
      <c r="K18" s="13">
        <v>0</v>
      </c>
    </row>
    <row r="19" spans="1:11" ht="27">
      <c r="A19" s="12" t="s">
        <v>26</v>
      </c>
      <c r="B19" s="12">
        <v>11</v>
      </c>
      <c r="C19" s="13"/>
      <c r="D19" s="13"/>
      <c r="E19" s="13"/>
      <c r="F19" s="13"/>
      <c r="G19" s="13"/>
      <c r="H19" s="13"/>
      <c r="I19" s="13">
        <f>SUM(C19:H19)</f>
        <v>0</v>
      </c>
      <c r="J19" s="13">
        <v>0</v>
      </c>
      <c r="K19" s="13">
        <v>0</v>
      </c>
    </row>
    <row r="20" spans="1:11" ht="27">
      <c r="A20" s="9" t="s">
        <v>27</v>
      </c>
      <c r="B20" s="9">
        <v>13</v>
      </c>
      <c r="C20" s="8"/>
      <c r="D20" s="8"/>
      <c r="E20" s="8"/>
      <c r="F20" s="8"/>
      <c r="G20" s="8"/>
      <c r="H20" s="8"/>
      <c r="I20" s="8">
        <f>SUM(C20:H20)</f>
        <v>0</v>
      </c>
      <c r="J20" s="8">
        <f>COUNTIF(C20:H20,"&gt;0.5")</f>
        <v>0</v>
      </c>
      <c r="K20" s="13">
        <v>0</v>
      </c>
    </row>
    <row r="21" spans="1:11" ht="32.1" customHeight="1">
      <c r="A21" s="2"/>
      <c r="B21" s="2"/>
      <c r="K21" s="3"/>
    </row>
    <row r="22" spans="1:11" ht="71.099999999999994" customHeight="1">
      <c r="A22" s="2"/>
      <c r="B22" s="2"/>
      <c r="K22" s="3"/>
    </row>
    <row r="23" spans="1:11">
      <c r="A23" s="2"/>
      <c r="B23" s="2"/>
      <c r="K23" s="3"/>
    </row>
    <row r="24" spans="1:11">
      <c r="A24" s="2"/>
      <c r="B24" s="2"/>
      <c r="K24" s="3"/>
    </row>
  </sheetData>
  <sortState xmlns:xlrd2="http://schemas.microsoft.com/office/spreadsheetml/2017/richdata2" ref="A2:K13">
    <sortCondition ref="K2:K13"/>
  </sortState>
  <pageMargins left="0.7" right="0.7" top="0.75" bottom="0.75" header="0.3" footer="0.3"/>
  <pageSetup orientation="portrait" r:id="rId1"/>
  <headerFooter>
    <oddFooter>&amp;L&amp;"Noto Sans"&amp;10&amp;K000000_x000D_&amp;1#&amp;"Calibri"&amp;10&amp;K000000Sensitivity: C2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C6653-0A08-4C0E-8487-FC5DF0658967}">
  <dimension ref="A1:K29"/>
  <sheetViews>
    <sheetView zoomScale="98" zoomScaleNormal="98" workbookViewId="0">
      <selection sqref="A1:K9"/>
    </sheetView>
  </sheetViews>
  <sheetFormatPr defaultRowHeight="14.45"/>
  <cols>
    <col min="1" max="1" width="142.42578125" style="1" customWidth="1"/>
    <col min="2" max="2" width="14.140625" style="1" hidden="1" customWidth="1"/>
    <col min="3" max="3" width="6.5703125" style="4" hidden="1" customWidth="1"/>
    <col min="4" max="4" width="5.42578125" style="4" hidden="1" customWidth="1"/>
    <col min="5" max="5" width="6.5703125" style="4" hidden="1" customWidth="1"/>
    <col min="6" max="6" width="7.28515625" style="4" hidden="1" customWidth="1"/>
    <col min="7" max="7" width="7.140625" style="4" hidden="1" customWidth="1"/>
    <col min="8" max="8" width="8.28515625" style="4" hidden="1" customWidth="1"/>
    <col min="9" max="10" width="8.7109375" style="4"/>
    <col min="11" max="11" width="11.85546875" style="4" bestFit="1" customWidth="1"/>
  </cols>
  <sheetData>
    <row r="1" spans="1:11">
      <c r="A1" s="7" t="s">
        <v>0</v>
      </c>
      <c r="B1" s="7" t="s">
        <v>1</v>
      </c>
      <c r="C1" s="8" t="s">
        <v>2</v>
      </c>
      <c r="D1" s="8" t="s">
        <v>3</v>
      </c>
      <c r="E1" s="8" t="s">
        <v>4</v>
      </c>
      <c r="F1" s="8" t="s">
        <v>5</v>
      </c>
      <c r="G1" s="8" t="s">
        <v>6</v>
      </c>
      <c r="H1" s="8" t="s">
        <v>7</v>
      </c>
      <c r="I1" s="8" t="s">
        <v>8</v>
      </c>
      <c r="J1" s="8" t="s">
        <v>9</v>
      </c>
      <c r="K1" s="8" t="s">
        <v>10</v>
      </c>
    </row>
    <row r="2" spans="1:11">
      <c r="A2" s="9" t="s">
        <v>11</v>
      </c>
      <c r="B2" s="9">
        <v>2</v>
      </c>
      <c r="C2" s="8">
        <v>1</v>
      </c>
      <c r="D2" s="8"/>
      <c r="E2" s="8"/>
      <c r="F2" s="8">
        <v>1</v>
      </c>
      <c r="G2" s="8"/>
      <c r="H2" s="8">
        <v>1</v>
      </c>
      <c r="I2" s="8">
        <f t="shared" ref="I2:I9" si="0">SUM(C2:H2)</f>
        <v>3</v>
      </c>
      <c r="J2" s="8">
        <f t="shared" ref="J2:J9" si="1">COUNTIF(C2:H2,"&gt;0.5")</f>
        <v>3</v>
      </c>
      <c r="K2" s="10">
        <f t="shared" ref="K2:K9" si="2">I2/J2</f>
        <v>1</v>
      </c>
    </row>
    <row r="3" spans="1:11">
      <c r="A3" s="9" t="s">
        <v>16</v>
      </c>
      <c r="B3" s="9">
        <v>3</v>
      </c>
      <c r="C3" s="8">
        <v>2</v>
      </c>
      <c r="D3" s="8"/>
      <c r="E3" s="8">
        <v>3</v>
      </c>
      <c r="F3" s="8"/>
      <c r="G3" s="8"/>
      <c r="H3" s="8">
        <v>3</v>
      </c>
      <c r="I3" s="8">
        <f t="shared" si="0"/>
        <v>8</v>
      </c>
      <c r="J3" s="8">
        <f t="shared" si="1"/>
        <v>3</v>
      </c>
      <c r="K3" s="10">
        <f t="shared" si="2"/>
        <v>2.6666666666666665</v>
      </c>
    </row>
    <row r="4" spans="1:11">
      <c r="A4" s="9" t="s">
        <v>13</v>
      </c>
      <c r="B4" s="9">
        <v>7</v>
      </c>
      <c r="C4" s="8"/>
      <c r="D4" s="8">
        <v>2</v>
      </c>
      <c r="E4" s="8">
        <v>1</v>
      </c>
      <c r="F4" s="8"/>
      <c r="G4" s="8"/>
      <c r="H4" s="8">
        <v>2</v>
      </c>
      <c r="I4" s="8">
        <f t="shared" si="0"/>
        <v>5</v>
      </c>
      <c r="J4" s="8">
        <f t="shared" si="1"/>
        <v>3</v>
      </c>
      <c r="K4" s="10">
        <f t="shared" si="2"/>
        <v>1.6666666666666667</v>
      </c>
    </row>
    <row r="5" spans="1:11">
      <c r="A5" s="9" t="s">
        <v>14</v>
      </c>
      <c r="B5" s="9">
        <v>9</v>
      </c>
      <c r="C5" s="8"/>
      <c r="D5" s="8">
        <v>3</v>
      </c>
      <c r="E5" s="8">
        <v>1</v>
      </c>
      <c r="F5" s="8"/>
      <c r="G5" s="8">
        <v>2</v>
      </c>
      <c r="H5" s="8"/>
      <c r="I5" s="8">
        <f t="shared" si="0"/>
        <v>6</v>
      </c>
      <c r="J5" s="8">
        <f t="shared" si="1"/>
        <v>3</v>
      </c>
      <c r="K5" s="10">
        <f t="shared" si="2"/>
        <v>2</v>
      </c>
    </row>
    <row r="6" spans="1:11">
      <c r="A6" s="9" t="s">
        <v>15</v>
      </c>
      <c r="B6" s="9">
        <v>5</v>
      </c>
      <c r="C6" s="8">
        <v>3</v>
      </c>
      <c r="D6" s="8"/>
      <c r="E6" s="8"/>
      <c r="F6" s="8">
        <v>2</v>
      </c>
      <c r="G6" s="8"/>
      <c r="H6" s="8"/>
      <c r="I6" s="8">
        <f t="shared" si="0"/>
        <v>5</v>
      </c>
      <c r="J6" s="8">
        <f t="shared" si="1"/>
        <v>2</v>
      </c>
      <c r="K6" s="10">
        <f t="shared" si="2"/>
        <v>2.5</v>
      </c>
    </row>
    <row r="7" spans="1:11">
      <c r="A7" s="9" t="s">
        <v>12</v>
      </c>
      <c r="B7" s="9">
        <v>8</v>
      </c>
      <c r="C7" s="8"/>
      <c r="D7" s="8">
        <v>1</v>
      </c>
      <c r="E7" s="8"/>
      <c r="F7" s="8"/>
      <c r="G7" s="8">
        <v>1</v>
      </c>
      <c r="H7" s="8"/>
      <c r="I7" s="8">
        <f t="shared" si="0"/>
        <v>2</v>
      </c>
      <c r="J7" s="8">
        <f t="shared" si="1"/>
        <v>2</v>
      </c>
      <c r="K7" s="10">
        <f t="shared" si="2"/>
        <v>1</v>
      </c>
    </row>
    <row r="8" spans="1:11">
      <c r="A8" s="9" t="s">
        <v>17</v>
      </c>
      <c r="B8" s="9">
        <v>6</v>
      </c>
      <c r="C8" s="8"/>
      <c r="D8" s="8"/>
      <c r="E8" s="8"/>
      <c r="F8" s="8">
        <v>3</v>
      </c>
      <c r="G8" s="8"/>
      <c r="H8" s="8"/>
      <c r="I8" s="8">
        <f t="shared" si="0"/>
        <v>3</v>
      </c>
      <c r="J8" s="8">
        <f t="shared" si="1"/>
        <v>1</v>
      </c>
      <c r="K8" s="10">
        <f t="shared" si="2"/>
        <v>3</v>
      </c>
    </row>
    <row r="9" spans="1:11" ht="27">
      <c r="A9" s="9" t="s">
        <v>18</v>
      </c>
      <c r="B9" s="9">
        <v>12</v>
      </c>
      <c r="C9" s="8"/>
      <c r="D9" s="8"/>
      <c r="E9" s="8"/>
      <c r="F9" s="8"/>
      <c r="G9" s="8">
        <v>3</v>
      </c>
      <c r="H9" s="8"/>
      <c r="I9" s="8">
        <f t="shared" si="0"/>
        <v>3</v>
      </c>
      <c r="J9" s="8">
        <f t="shared" si="1"/>
        <v>1</v>
      </c>
      <c r="K9" s="10">
        <f t="shared" si="2"/>
        <v>3</v>
      </c>
    </row>
    <row r="10" spans="1:11">
      <c r="A10" s="11" t="s">
        <v>23</v>
      </c>
      <c r="B10" s="11">
        <v>1</v>
      </c>
      <c r="I10" s="5">
        <v>0</v>
      </c>
      <c r="J10" s="5">
        <v>0</v>
      </c>
      <c r="K10" s="5">
        <v>0</v>
      </c>
    </row>
    <row r="11" spans="1:11">
      <c r="A11" s="11" t="s">
        <v>24</v>
      </c>
      <c r="B11" s="11">
        <v>4</v>
      </c>
      <c r="C11" s="5"/>
      <c r="D11" s="5"/>
      <c r="E11" s="5"/>
      <c r="F11" s="5"/>
      <c r="G11" s="5"/>
      <c r="H11" s="5"/>
      <c r="I11" s="5">
        <f>SUM(C11:H11)</f>
        <v>0</v>
      </c>
      <c r="J11" s="5">
        <v>0</v>
      </c>
      <c r="K11" s="5">
        <v>0</v>
      </c>
    </row>
    <row r="12" spans="1:11">
      <c r="A12" s="2" t="s">
        <v>25</v>
      </c>
      <c r="B12" s="2">
        <v>10</v>
      </c>
      <c r="I12" s="4">
        <f>SUM(C12:H12)</f>
        <v>0</v>
      </c>
      <c r="J12" s="4">
        <f>COUNTIF(C12:H12,"&gt;0.5")</f>
        <v>0</v>
      </c>
      <c r="K12" s="3" t="e">
        <f>I12/J12</f>
        <v>#DIV/0!</v>
      </c>
    </row>
    <row r="13" spans="1:11" ht="27">
      <c r="A13" s="11" t="s">
        <v>26</v>
      </c>
      <c r="B13" s="11">
        <v>11</v>
      </c>
      <c r="C13" s="5"/>
      <c r="D13" s="5"/>
      <c r="E13" s="5"/>
      <c r="F13" s="5"/>
      <c r="G13" s="5"/>
      <c r="H13" s="5"/>
      <c r="I13" s="5">
        <f>SUM(C13:H13)</f>
        <v>0</v>
      </c>
      <c r="J13" s="5">
        <v>0</v>
      </c>
      <c r="K13" s="6">
        <v>0</v>
      </c>
    </row>
    <row r="14" spans="1:11" ht="27">
      <c r="A14" s="2" t="s">
        <v>27</v>
      </c>
      <c r="B14" s="2">
        <v>13</v>
      </c>
      <c r="I14" s="4">
        <f>SUM(C14:H14)</f>
        <v>0</v>
      </c>
      <c r="J14" s="4">
        <f>COUNTIF(C14:H14,"&gt;0.5")</f>
        <v>0</v>
      </c>
      <c r="K14" s="3" t="e">
        <f>I14/J14</f>
        <v>#DIV/0!</v>
      </c>
    </row>
    <row r="15" spans="1:11">
      <c r="A15" s="2" t="s">
        <v>19</v>
      </c>
      <c r="B15" s="2"/>
      <c r="K15" s="3"/>
    </row>
    <row r="16" spans="1:11">
      <c r="A16" s="2" t="s">
        <v>20</v>
      </c>
      <c r="B16" s="2"/>
      <c r="K16" s="3"/>
    </row>
    <row r="17" spans="1:11">
      <c r="A17" s="2" t="s">
        <v>21</v>
      </c>
      <c r="B17" s="2"/>
      <c r="K17" s="3"/>
    </row>
    <row r="18" spans="1:11">
      <c r="A18" s="2" t="s">
        <v>22</v>
      </c>
      <c r="B18" s="2"/>
      <c r="K18" s="3"/>
    </row>
    <row r="19" spans="1:11">
      <c r="A19" s="2"/>
      <c r="B19" s="2"/>
      <c r="K19" s="3"/>
    </row>
    <row r="20" spans="1:11">
      <c r="A20" s="2"/>
      <c r="B20" s="2"/>
      <c r="K20" s="3"/>
    </row>
    <row r="21" spans="1:11">
      <c r="A21" s="2"/>
      <c r="B21" s="2"/>
      <c r="K21" s="3"/>
    </row>
    <row r="22" spans="1:11" ht="46.5" customHeight="1">
      <c r="A22" s="2"/>
      <c r="B22" s="2"/>
      <c r="K22" s="3"/>
    </row>
    <row r="26" spans="1:11" ht="32.1" customHeight="1">
      <c r="A26" s="2"/>
      <c r="B26" s="2"/>
      <c r="K26" s="3"/>
    </row>
    <row r="27" spans="1:11" ht="71.099999999999994" customHeight="1">
      <c r="A27" s="2"/>
      <c r="B27" s="2"/>
      <c r="K27" s="3"/>
    </row>
    <row r="28" spans="1:11">
      <c r="A28" s="2"/>
      <c r="B28" s="2"/>
      <c r="K28" s="3"/>
    </row>
    <row r="29" spans="1:11">
      <c r="A29" s="2"/>
      <c r="B29" s="2"/>
      <c r="K29" s="3"/>
    </row>
  </sheetData>
  <sortState xmlns:xlrd2="http://schemas.microsoft.com/office/spreadsheetml/2017/richdata2" ref="A2:K18">
    <sortCondition descending="1" ref="J2:J18"/>
  </sortState>
  <pageMargins left="0.7" right="0.7" top="0.75" bottom="0.75" header="0.3" footer="0.3"/>
  <pageSetup orientation="portrait" r:id="rId1"/>
  <headerFooter>
    <oddFooter>&amp;L&amp;"Noto Sans"&amp;10&amp;K000000_x000D_&amp;1#&amp;"Calibri"&amp;10&amp;K000000Sensitivity: C2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03C61-A0EE-4CB8-8D01-D642D4EA85EA}">
  <dimension ref="A1:L29"/>
  <sheetViews>
    <sheetView tabSelected="1" topLeftCell="A11" zoomScale="148" zoomScaleNormal="148" workbookViewId="0">
      <selection activeCell="A24" sqref="A24"/>
    </sheetView>
  </sheetViews>
  <sheetFormatPr defaultRowHeight="14.45"/>
  <cols>
    <col min="1" max="1" width="156.85546875" style="1" customWidth="1"/>
    <col min="2" max="2" width="14.140625" style="1" hidden="1" customWidth="1"/>
    <col min="3" max="3" width="6.5703125" style="4" hidden="1" customWidth="1"/>
    <col min="4" max="4" width="5.42578125" style="4" hidden="1" customWidth="1"/>
    <col min="5" max="5" width="6.5703125" style="4" hidden="1" customWidth="1"/>
    <col min="6" max="6" width="7.28515625" style="4" hidden="1" customWidth="1"/>
    <col min="7" max="7" width="7.140625" style="4" hidden="1" customWidth="1"/>
    <col min="8" max="8" width="8.28515625" style="4" hidden="1" customWidth="1"/>
    <col min="9" max="9" width="14.140625" style="4" customWidth="1"/>
    <col min="10" max="10" width="8.7109375" style="4"/>
    <col min="11" max="11" width="11.85546875" style="4" bestFit="1" customWidth="1"/>
  </cols>
  <sheetData>
    <row r="1" spans="1:12">
      <c r="A1" s="1" t="s">
        <v>0</v>
      </c>
      <c r="B1" s="1" t="s">
        <v>1</v>
      </c>
      <c r="C1" s="4" t="s">
        <v>2</v>
      </c>
      <c r="D1" s="4" t="s">
        <v>3</v>
      </c>
      <c r="E1" s="4" t="s">
        <v>4</v>
      </c>
      <c r="F1" s="4" t="s">
        <v>5</v>
      </c>
      <c r="G1" s="4" t="s">
        <v>6</v>
      </c>
      <c r="H1" s="4" t="s">
        <v>7</v>
      </c>
      <c r="I1" s="4" t="s">
        <v>8</v>
      </c>
      <c r="J1" s="4" t="s">
        <v>9</v>
      </c>
      <c r="K1" s="4" t="s">
        <v>10</v>
      </c>
    </row>
    <row r="2" spans="1:12">
      <c r="A2" s="22" t="s">
        <v>28</v>
      </c>
      <c r="B2" s="14">
        <v>1</v>
      </c>
      <c r="C2" s="15"/>
      <c r="D2" s="15"/>
      <c r="E2" s="15"/>
      <c r="F2" s="15"/>
      <c r="G2" s="15"/>
      <c r="H2" s="15"/>
      <c r="I2" s="16">
        <v>0</v>
      </c>
      <c r="J2" s="16">
        <v>0</v>
      </c>
      <c r="K2" s="16">
        <v>0</v>
      </c>
      <c r="L2" s="17"/>
    </row>
    <row r="3" spans="1:12">
      <c r="A3" s="18" t="s">
        <v>29</v>
      </c>
      <c r="B3" s="19">
        <v>2</v>
      </c>
      <c r="C3" s="15">
        <v>1</v>
      </c>
      <c r="D3" s="15"/>
      <c r="E3" s="15"/>
      <c r="F3" s="15">
        <v>1</v>
      </c>
      <c r="G3" s="15"/>
      <c r="H3" s="15">
        <v>1</v>
      </c>
      <c r="I3" s="15">
        <f t="shared" ref="I3:I8" si="0">SUM(C3:H3)</f>
        <v>3</v>
      </c>
      <c r="J3" s="15">
        <f>COUNTIF(C3:H3,"&gt;0.5")</f>
        <v>3</v>
      </c>
      <c r="K3" s="20">
        <f>I3/J3</f>
        <v>1</v>
      </c>
      <c r="L3" s="17" t="s">
        <v>30</v>
      </c>
    </row>
    <row r="4" spans="1:12">
      <c r="A4" s="18" t="s">
        <v>31</v>
      </c>
      <c r="B4" s="19">
        <v>3</v>
      </c>
      <c r="C4" s="15">
        <v>2</v>
      </c>
      <c r="D4" s="15"/>
      <c r="E4" s="15">
        <v>3</v>
      </c>
      <c r="F4" s="15"/>
      <c r="G4" s="15"/>
      <c r="H4" s="15">
        <v>3</v>
      </c>
      <c r="I4" s="15">
        <f t="shared" si="0"/>
        <v>8</v>
      </c>
      <c r="J4" s="15">
        <f>COUNTIF(C4:H4,"&gt;0.5")</f>
        <v>3</v>
      </c>
      <c r="K4" s="20">
        <f>I4/J4</f>
        <v>2.6666666666666665</v>
      </c>
      <c r="L4" s="17" t="s">
        <v>30</v>
      </c>
    </row>
    <row r="5" spans="1:12">
      <c r="A5" s="18" t="s">
        <v>32</v>
      </c>
      <c r="B5" s="14">
        <v>4</v>
      </c>
      <c r="C5" s="16"/>
      <c r="D5" s="16"/>
      <c r="E5" s="16"/>
      <c r="F5" s="16"/>
      <c r="G5" s="16"/>
      <c r="H5" s="16"/>
      <c r="I5" s="16">
        <f t="shared" si="0"/>
        <v>0</v>
      </c>
      <c r="J5" s="16">
        <v>0</v>
      </c>
      <c r="K5" s="16">
        <v>0</v>
      </c>
      <c r="L5" s="17" t="s">
        <v>30</v>
      </c>
    </row>
    <row r="6" spans="1:12">
      <c r="A6" s="23" t="s">
        <v>33</v>
      </c>
      <c r="B6" s="19">
        <v>5</v>
      </c>
      <c r="C6" s="15">
        <v>3</v>
      </c>
      <c r="D6" s="15"/>
      <c r="E6" s="15"/>
      <c r="F6" s="15">
        <v>2</v>
      </c>
      <c r="G6" s="15"/>
      <c r="H6" s="15"/>
      <c r="I6" s="15">
        <f t="shared" si="0"/>
        <v>5</v>
      </c>
      <c r="J6" s="15">
        <f>COUNTIF(C6:H6,"&gt;0.5")</f>
        <v>2</v>
      </c>
      <c r="K6" s="20">
        <f>I6/J6</f>
        <v>2.5</v>
      </c>
      <c r="L6" s="17"/>
    </row>
    <row r="7" spans="1:12">
      <c r="A7" s="23" t="s">
        <v>34</v>
      </c>
      <c r="B7" s="19">
        <v>6</v>
      </c>
      <c r="C7" s="15"/>
      <c r="D7" s="15"/>
      <c r="E7" s="15"/>
      <c r="F7" s="15">
        <v>3</v>
      </c>
      <c r="G7" s="15"/>
      <c r="H7" s="15"/>
      <c r="I7" s="15">
        <f t="shared" si="0"/>
        <v>3</v>
      </c>
      <c r="J7" s="15">
        <f>COUNTIF(C7:H7,"&gt;0.5")</f>
        <v>1</v>
      </c>
      <c r="K7" s="20">
        <f>I7/J7</f>
        <v>3</v>
      </c>
      <c r="L7" s="17"/>
    </row>
    <row r="8" spans="1:12">
      <c r="A8" s="18" t="s">
        <v>35</v>
      </c>
      <c r="B8" s="19">
        <v>7</v>
      </c>
      <c r="C8" s="15"/>
      <c r="D8" s="15">
        <v>2</v>
      </c>
      <c r="E8" s="15">
        <v>1</v>
      </c>
      <c r="F8" s="15"/>
      <c r="G8" s="15"/>
      <c r="H8" s="15">
        <v>2</v>
      </c>
      <c r="I8" s="15">
        <f t="shared" si="0"/>
        <v>5</v>
      </c>
      <c r="J8" s="15">
        <f>COUNTIF(C8:H8,"&gt;0.5")</f>
        <v>3</v>
      </c>
      <c r="K8" s="20">
        <f>I8/J8</f>
        <v>1.6666666666666667</v>
      </c>
      <c r="L8" s="17" t="s">
        <v>30</v>
      </c>
    </row>
    <row r="9" spans="1:12">
      <c r="A9" s="18" t="s">
        <v>36</v>
      </c>
      <c r="B9" s="19"/>
      <c r="C9" s="15"/>
      <c r="D9" s="15"/>
      <c r="E9" s="15"/>
      <c r="F9" s="15"/>
      <c r="G9" s="15"/>
      <c r="H9" s="15"/>
      <c r="I9" s="15"/>
      <c r="J9" s="15"/>
      <c r="K9" s="20"/>
      <c r="L9" s="17" t="s">
        <v>30</v>
      </c>
    </row>
    <row r="10" spans="1:12">
      <c r="A10" s="18" t="s">
        <v>37</v>
      </c>
      <c r="B10" s="19"/>
      <c r="C10" s="15"/>
      <c r="D10" s="15"/>
      <c r="E10" s="15"/>
      <c r="F10" s="15"/>
      <c r="G10" s="15"/>
      <c r="H10" s="15"/>
      <c r="I10" s="15"/>
      <c r="J10" s="15"/>
      <c r="K10" s="20"/>
      <c r="L10" s="17" t="s">
        <v>30</v>
      </c>
    </row>
    <row r="11" spans="1:12">
      <c r="A11" s="18" t="s">
        <v>38</v>
      </c>
      <c r="B11" s="19"/>
      <c r="C11" s="15"/>
      <c r="D11" s="15"/>
      <c r="E11" s="15"/>
      <c r="F11" s="15"/>
      <c r="G11" s="15"/>
      <c r="H11" s="15"/>
      <c r="I11" s="15"/>
      <c r="J11" s="15"/>
      <c r="K11" s="20"/>
      <c r="L11" s="17" t="s">
        <v>30</v>
      </c>
    </row>
    <row r="12" spans="1:12">
      <c r="A12" s="18" t="s">
        <v>39</v>
      </c>
      <c r="B12" s="19"/>
      <c r="C12" s="15"/>
      <c r="D12" s="15"/>
      <c r="E12" s="15"/>
      <c r="F12" s="15"/>
      <c r="G12" s="15"/>
      <c r="H12" s="15"/>
      <c r="I12" s="15"/>
      <c r="J12" s="15"/>
      <c r="K12" s="20"/>
      <c r="L12" s="17" t="s">
        <v>30</v>
      </c>
    </row>
    <row r="13" spans="1:12">
      <c r="A13" s="19" t="s">
        <v>40</v>
      </c>
      <c r="B13" s="19">
        <v>8</v>
      </c>
      <c r="C13" s="15"/>
      <c r="D13" s="15">
        <v>1</v>
      </c>
      <c r="E13" s="15"/>
      <c r="F13" s="15"/>
      <c r="G13" s="15">
        <v>1</v>
      </c>
      <c r="H13" s="15"/>
      <c r="I13" s="15">
        <f t="shared" ref="I13:I18" si="1">SUM(C13:H13)</f>
        <v>2</v>
      </c>
      <c r="J13" s="15">
        <f>COUNTIF(C13:H13,"&gt;0.5")</f>
        <v>2</v>
      </c>
      <c r="K13" s="20">
        <f>I13/J13</f>
        <v>1</v>
      </c>
      <c r="L13" s="17"/>
    </row>
    <row r="14" spans="1:12">
      <c r="A14" s="19" t="s">
        <v>41</v>
      </c>
      <c r="B14" s="19">
        <v>9</v>
      </c>
      <c r="C14" s="15"/>
      <c r="D14" s="15">
        <v>3</v>
      </c>
      <c r="E14" s="15">
        <v>1</v>
      </c>
      <c r="F14" s="15"/>
      <c r="G14" s="15">
        <v>2</v>
      </c>
      <c r="H14" s="15"/>
      <c r="I14" s="15">
        <f t="shared" si="1"/>
        <v>6</v>
      </c>
      <c r="J14" s="15">
        <f>COUNTIF(C14:H14,"&gt;0.5")</f>
        <v>3</v>
      </c>
      <c r="K14" s="20">
        <f>I14/J14</f>
        <v>2</v>
      </c>
      <c r="L14" s="17"/>
    </row>
    <row r="15" spans="1:12">
      <c r="A15" s="19" t="s">
        <v>25</v>
      </c>
      <c r="B15" s="19">
        <v>10</v>
      </c>
      <c r="C15" s="15"/>
      <c r="D15" s="15"/>
      <c r="E15" s="15"/>
      <c r="F15" s="15"/>
      <c r="G15" s="15"/>
      <c r="H15" s="15"/>
      <c r="I15" s="15">
        <f t="shared" si="1"/>
        <v>0</v>
      </c>
      <c r="J15" s="15">
        <f>COUNTIF(C15:H15,"&gt;0.5")</f>
        <v>0</v>
      </c>
      <c r="K15" s="20" t="e">
        <f>I15/J15</f>
        <v>#DIV/0!</v>
      </c>
      <c r="L15" s="17"/>
    </row>
    <row r="16" spans="1:12">
      <c r="A16" s="18" t="s">
        <v>26</v>
      </c>
      <c r="B16" s="14">
        <v>11</v>
      </c>
      <c r="C16" s="16"/>
      <c r="D16" s="16"/>
      <c r="E16" s="16"/>
      <c r="F16" s="16"/>
      <c r="G16" s="16"/>
      <c r="H16" s="16"/>
      <c r="I16" s="16">
        <f t="shared" si="1"/>
        <v>0</v>
      </c>
      <c r="J16" s="16">
        <v>0</v>
      </c>
      <c r="K16" s="21">
        <v>0</v>
      </c>
      <c r="L16" s="17" t="s">
        <v>42</v>
      </c>
    </row>
    <row r="17" spans="1:12" ht="41.1" customHeight="1">
      <c r="A17" s="18" t="s">
        <v>43</v>
      </c>
      <c r="B17" s="19">
        <v>12</v>
      </c>
      <c r="C17" s="15"/>
      <c r="D17" s="15"/>
      <c r="E17" s="15"/>
      <c r="F17" s="15"/>
      <c r="G17" s="15">
        <v>3</v>
      </c>
      <c r="H17" s="15"/>
      <c r="I17" s="15">
        <f t="shared" si="1"/>
        <v>3</v>
      </c>
      <c r="J17" s="15">
        <f>COUNTIF(C17:H17,"&gt;0.5")</f>
        <v>1</v>
      </c>
      <c r="K17" s="20">
        <f>I17/J17</f>
        <v>3</v>
      </c>
      <c r="L17" s="17"/>
    </row>
    <row r="18" spans="1:12">
      <c r="A18" s="19" t="s">
        <v>27</v>
      </c>
      <c r="B18" s="19">
        <v>13</v>
      </c>
      <c r="C18" s="15"/>
      <c r="D18" s="15"/>
      <c r="E18" s="15"/>
      <c r="F18" s="15"/>
      <c r="G18" s="15"/>
      <c r="H18" s="15"/>
      <c r="I18" s="15">
        <f t="shared" si="1"/>
        <v>0</v>
      </c>
      <c r="J18" s="15">
        <f>COUNTIF(C18:H18,"&gt;0.5")</f>
        <v>0</v>
      </c>
      <c r="K18" s="20" t="e">
        <f>I18/J18</f>
        <v>#DIV/0!</v>
      </c>
      <c r="L18" s="17"/>
    </row>
    <row r="19" spans="1:12">
      <c r="A19" s="19" t="s">
        <v>44</v>
      </c>
      <c r="B19" s="19"/>
      <c r="C19" s="15"/>
      <c r="D19" s="15"/>
      <c r="E19" s="15"/>
      <c r="F19" s="15"/>
      <c r="G19" s="15"/>
      <c r="H19" s="15"/>
      <c r="I19" s="15"/>
      <c r="J19" s="15"/>
      <c r="K19" s="20"/>
      <c r="L19" s="17"/>
    </row>
    <row r="20" spans="1:12">
      <c r="A20" s="19" t="s">
        <v>45</v>
      </c>
      <c r="B20" s="19"/>
      <c r="C20" s="15"/>
      <c r="D20" s="15"/>
      <c r="E20" s="15"/>
      <c r="F20" s="15"/>
      <c r="G20" s="15"/>
      <c r="H20" s="15"/>
      <c r="I20" s="15" t="s">
        <v>46</v>
      </c>
      <c r="J20" s="15"/>
      <c r="K20" s="20"/>
      <c r="L20" s="17"/>
    </row>
    <row r="21" spans="1:12">
      <c r="A21" s="23" t="s">
        <v>47</v>
      </c>
      <c r="B21" s="19"/>
      <c r="C21" s="15"/>
      <c r="D21" s="15"/>
      <c r="E21" s="15"/>
      <c r="F21" s="15"/>
      <c r="G21" s="15"/>
      <c r="H21" s="15"/>
      <c r="I21" s="15" t="s">
        <v>46</v>
      </c>
      <c r="J21" s="15"/>
      <c r="K21" s="20"/>
      <c r="L21" s="17"/>
    </row>
    <row r="22" spans="1:12" ht="27.95">
      <c r="A22" s="23" t="s">
        <v>48</v>
      </c>
      <c r="B22" s="19"/>
      <c r="C22" s="15"/>
      <c r="D22" s="15"/>
      <c r="E22" s="15"/>
      <c r="F22" s="15"/>
      <c r="G22" s="15"/>
      <c r="H22" s="15"/>
      <c r="I22" s="15" t="s">
        <v>46</v>
      </c>
      <c r="J22" s="15"/>
      <c r="K22" s="20"/>
      <c r="L22" s="17"/>
    </row>
    <row r="24" spans="1:12" ht="15">
      <c r="A24" s="1" t="s">
        <v>49</v>
      </c>
    </row>
    <row r="26" spans="1:12" ht="32.1" customHeight="1">
      <c r="A26" s="2"/>
      <c r="B26" s="2"/>
      <c r="K26" s="3"/>
    </row>
    <row r="27" spans="1:12" ht="71.099999999999994" customHeight="1">
      <c r="A27" s="2"/>
      <c r="B27" s="2"/>
      <c r="K27" s="3"/>
    </row>
    <row r="28" spans="1:12">
      <c r="A28" s="2"/>
      <c r="B28" s="2"/>
      <c r="K28" s="3"/>
    </row>
    <row r="29" spans="1:12">
      <c r="A29" s="2"/>
      <c r="B29" s="2"/>
      <c r="K29" s="3"/>
    </row>
  </sheetData>
  <pageMargins left="0.7" right="0.7" top="0.75" bottom="0.75" header="0.3" footer="0.3"/>
  <pageSetup orientation="portrait" r:id="rId1"/>
  <headerFooter>
    <oddFooter>&amp;L&amp;"Noto Sans"&amp;10&amp;K000000_x000D_&amp;1#&amp;"Calibri"&amp;10&amp;K000000Sensitivity: C2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95B8D-3FBF-46B1-8276-245372BDAD5F}">
  <dimension ref="A1:J18"/>
  <sheetViews>
    <sheetView workbookViewId="0">
      <selection sqref="A1:J11"/>
    </sheetView>
  </sheetViews>
  <sheetFormatPr defaultRowHeight="14.45"/>
  <cols>
    <col min="1" max="1" width="96.5703125" style="1" customWidth="1"/>
    <col min="2" max="2" width="0.140625" style="4" hidden="1" customWidth="1"/>
    <col min="3" max="7" width="8.7109375" style="4" hidden="1" customWidth="1"/>
    <col min="8" max="9" width="8.7109375" style="4"/>
    <col min="10" max="10" width="11.85546875" style="4" bestFit="1" customWidth="1"/>
  </cols>
  <sheetData>
    <row r="1" spans="1:10">
      <c r="A1" s="7" t="s">
        <v>0</v>
      </c>
      <c r="B1" s="8" t="s">
        <v>2</v>
      </c>
      <c r="C1" s="8" t="s">
        <v>3</v>
      </c>
      <c r="D1" s="8" t="s">
        <v>4</v>
      </c>
      <c r="E1" s="8" t="s">
        <v>5</v>
      </c>
      <c r="F1" s="8" t="s">
        <v>6</v>
      </c>
      <c r="G1" s="8" t="s">
        <v>7</v>
      </c>
      <c r="H1" s="8" t="s">
        <v>8</v>
      </c>
      <c r="I1" s="8" t="s">
        <v>9</v>
      </c>
      <c r="J1" s="8" t="s">
        <v>10</v>
      </c>
    </row>
    <row r="2" spans="1:10">
      <c r="A2" s="9" t="s">
        <v>50</v>
      </c>
      <c r="B2" s="8"/>
      <c r="C2" s="8">
        <v>1</v>
      </c>
      <c r="D2" s="8"/>
      <c r="E2" s="8"/>
      <c r="F2" s="8">
        <v>1</v>
      </c>
      <c r="G2" s="8"/>
      <c r="H2" s="8">
        <f t="shared" ref="H2:H11" si="0">SUM(B2:G2)</f>
        <v>2</v>
      </c>
      <c r="I2" s="8">
        <f t="shared" ref="I2:I11" si="1">COUNTIF(B2:G2,"&gt;0.5")</f>
        <v>2</v>
      </c>
      <c r="J2" s="10">
        <f t="shared" ref="J2:J11" si="2">H2/I2</f>
        <v>1</v>
      </c>
    </row>
    <row r="3" spans="1:10">
      <c r="A3" s="9" t="s">
        <v>11</v>
      </c>
      <c r="B3" s="8">
        <v>1</v>
      </c>
      <c r="C3" s="8">
        <v>4</v>
      </c>
      <c r="D3" s="8"/>
      <c r="E3" s="8">
        <v>1</v>
      </c>
      <c r="F3" s="8"/>
      <c r="G3" s="8">
        <v>1</v>
      </c>
      <c r="H3" s="8">
        <f t="shared" si="0"/>
        <v>7</v>
      </c>
      <c r="I3" s="8">
        <f t="shared" si="1"/>
        <v>4</v>
      </c>
      <c r="J3" s="10">
        <f t="shared" si="2"/>
        <v>1.75</v>
      </c>
    </row>
    <row r="4" spans="1:10">
      <c r="A4" s="9" t="s">
        <v>51</v>
      </c>
      <c r="B4" s="8"/>
      <c r="C4" s="8">
        <v>3</v>
      </c>
      <c r="D4" s="8">
        <v>1</v>
      </c>
      <c r="E4" s="8"/>
      <c r="F4" s="8">
        <v>2</v>
      </c>
      <c r="G4" s="8"/>
      <c r="H4" s="8">
        <f t="shared" si="0"/>
        <v>6</v>
      </c>
      <c r="I4" s="8">
        <f t="shared" si="1"/>
        <v>3</v>
      </c>
      <c r="J4" s="10">
        <f t="shared" si="2"/>
        <v>2</v>
      </c>
    </row>
    <row r="5" spans="1:10">
      <c r="A5" s="9" t="s">
        <v>52</v>
      </c>
      <c r="B5" s="8">
        <v>4</v>
      </c>
      <c r="C5" s="8">
        <v>2</v>
      </c>
      <c r="D5" s="8">
        <v>1</v>
      </c>
      <c r="E5" s="8"/>
      <c r="F5" s="8">
        <v>4</v>
      </c>
      <c r="G5" s="8">
        <v>2</v>
      </c>
      <c r="H5" s="8">
        <f t="shared" si="0"/>
        <v>13</v>
      </c>
      <c r="I5" s="8">
        <f t="shared" si="1"/>
        <v>5</v>
      </c>
      <c r="J5" s="10">
        <f t="shared" si="2"/>
        <v>2.6</v>
      </c>
    </row>
    <row r="6" spans="1:10">
      <c r="A6" s="9" t="s">
        <v>16</v>
      </c>
      <c r="B6" s="8">
        <v>2</v>
      </c>
      <c r="C6" s="8"/>
      <c r="D6" s="8">
        <v>3</v>
      </c>
      <c r="E6" s="8"/>
      <c r="F6" s="8"/>
      <c r="G6" s="8">
        <v>3</v>
      </c>
      <c r="H6" s="8">
        <f t="shared" si="0"/>
        <v>8</v>
      </c>
      <c r="I6" s="8">
        <f t="shared" si="1"/>
        <v>3</v>
      </c>
      <c r="J6" s="10">
        <f t="shared" si="2"/>
        <v>2.6666666666666665</v>
      </c>
    </row>
    <row r="7" spans="1:10">
      <c r="A7" s="9" t="s">
        <v>17</v>
      </c>
      <c r="B7" s="8"/>
      <c r="C7" s="8"/>
      <c r="D7" s="8"/>
      <c r="E7" s="8">
        <v>3</v>
      </c>
      <c r="F7" s="8"/>
      <c r="G7" s="8"/>
      <c r="H7" s="8">
        <f t="shared" si="0"/>
        <v>3</v>
      </c>
      <c r="I7" s="8">
        <f t="shared" si="1"/>
        <v>1</v>
      </c>
      <c r="J7" s="10">
        <f t="shared" si="2"/>
        <v>3</v>
      </c>
    </row>
    <row r="8" spans="1:10" ht="40.5">
      <c r="A8" s="9" t="s">
        <v>53</v>
      </c>
      <c r="B8" s="8">
        <v>3</v>
      </c>
      <c r="C8" s="8">
        <v>5</v>
      </c>
      <c r="D8" s="8"/>
      <c r="E8" s="8">
        <v>2</v>
      </c>
      <c r="F8" s="8"/>
      <c r="G8" s="8"/>
      <c r="H8" s="8">
        <f t="shared" si="0"/>
        <v>10</v>
      </c>
      <c r="I8" s="8">
        <f t="shared" si="1"/>
        <v>3</v>
      </c>
      <c r="J8" s="10">
        <f t="shared" si="2"/>
        <v>3.3333333333333335</v>
      </c>
    </row>
    <row r="9" spans="1:10" ht="27">
      <c r="A9" s="9" t="s">
        <v>18</v>
      </c>
      <c r="B9" s="8">
        <v>5</v>
      </c>
      <c r="C9" s="8"/>
      <c r="D9" s="8">
        <v>4</v>
      </c>
      <c r="E9" s="8"/>
      <c r="F9" s="8">
        <v>3</v>
      </c>
      <c r="G9" s="8">
        <v>4</v>
      </c>
      <c r="H9" s="8">
        <f t="shared" si="0"/>
        <v>16</v>
      </c>
      <c r="I9" s="8">
        <f t="shared" si="1"/>
        <v>4</v>
      </c>
      <c r="J9" s="10">
        <f t="shared" si="2"/>
        <v>4</v>
      </c>
    </row>
    <row r="10" spans="1:10">
      <c r="A10" s="9" t="s">
        <v>54</v>
      </c>
      <c r="B10" s="8"/>
      <c r="C10" s="8"/>
      <c r="D10" s="8"/>
      <c r="E10" s="8"/>
      <c r="F10" s="8"/>
      <c r="G10" s="8">
        <v>5</v>
      </c>
      <c r="H10" s="8">
        <f t="shared" si="0"/>
        <v>5</v>
      </c>
      <c r="I10" s="8">
        <f t="shared" si="1"/>
        <v>1</v>
      </c>
      <c r="J10" s="10">
        <f t="shared" si="2"/>
        <v>5</v>
      </c>
    </row>
    <row r="11" spans="1:10" ht="27">
      <c r="A11" s="9" t="s">
        <v>27</v>
      </c>
      <c r="B11" s="8">
        <v>6</v>
      </c>
      <c r="C11" s="8"/>
      <c r="D11" s="8"/>
      <c r="E11" s="8"/>
      <c r="F11" s="8"/>
      <c r="G11" s="8"/>
      <c r="H11" s="8">
        <f t="shared" si="0"/>
        <v>6</v>
      </c>
      <c r="I11" s="8">
        <f t="shared" si="1"/>
        <v>1</v>
      </c>
      <c r="J11" s="10">
        <f t="shared" si="2"/>
        <v>6</v>
      </c>
    </row>
    <row r="15" spans="1:10" ht="32.1" customHeight="1">
      <c r="A15" s="2"/>
      <c r="J15" s="3"/>
    </row>
    <row r="16" spans="1:10" ht="71.099999999999994" customHeight="1">
      <c r="A16" s="2"/>
      <c r="J16" s="3"/>
    </row>
    <row r="17" spans="1:10">
      <c r="A17" s="2"/>
      <c r="J17" s="3"/>
    </row>
    <row r="18" spans="1:10">
      <c r="A18" s="2"/>
      <c r="J18" s="3"/>
    </row>
  </sheetData>
  <sortState xmlns:xlrd2="http://schemas.microsoft.com/office/spreadsheetml/2017/richdata2" ref="A2:J11">
    <sortCondition ref="J2:J11"/>
  </sortState>
  <pageMargins left="0.7" right="0.7" top="0.75" bottom="0.75" header="0.3" footer="0.3"/>
  <pageSetup orientation="portrait" r:id="rId1"/>
  <headerFooter>
    <oddFooter>&amp;L&amp;"Noto Sans"&amp;10&amp;K000000_x000D_&amp;1#&amp;"Calibri"&amp;10&amp;K000000Sensitivity: C2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3A47E-8005-4E66-89AB-43F573E2E69A}">
  <dimension ref="A1:K17"/>
  <sheetViews>
    <sheetView workbookViewId="0">
      <selection activeCell="A5" sqref="A5"/>
    </sheetView>
  </sheetViews>
  <sheetFormatPr defaultRowHeight="14.45"/>
  <cols>
    <col min="1" max="1" width="102.85546875" style="1" customWidth="1"/>
    <col min="2" max="2" width="0.140625" style="4" hidden="1" customWidth="1"/>
    <col min="3" max="7" width="8.7109375" style="4" hidden="1" customWidth="1"/>
    <col min="8" max="8" width="9.5703125" style="4" customWidth="1"/>
    <col min="9" max="9" width="8.140625" style="4" customWidth="1"/>
    <col min="10" max="10" width="0.140625" style="4" hidden="1" customWidth="1"/>
    <col min="11" max="11" width="8.7109375" hidden="1" customWidth="1"/>
  </cols>
  <sheetData>
    <row r="1" spans="1:10">
      <c r="A1" s="1" t="s">
        <v>0</v>
      </c>
      <c r="B1" s="4" t="s">
        <v>2</v>
      </c>
      <c r="C1" s="4" t="s">
        <v>3</v>
      </c>
      <c r="D1" s="4" t="s">
        <v>4</v>
      </c>
      <c r="E1" s="4" t="s">
        <v>5</v>
      </c>
      <c r="F1" s="4" t="s">
        <v>6</v>
      </c>
      <c r="G1" s="4" t="s">
        <v>7</v>
      </c>
      <c r="H1" s="4" t="s">
        <v>8</v>
      </c>
      <c r="I1" s="4" t="s">
        <v>9</v>
      </c>
      <c r="J1" s="4" t="s">
        <v>10</v>
      </c>
    </row>
    <row r="2" spans="1:10">
      <c r="A2" s="2" t="s">
        <v>13</v>
      </c>
      <c r="B2" s="4">
        <v>4</v>
      </c>
      <c r="C2" s="4">
        <v>2</v>
      </c>
      <c r="D2" s="4">
        <v>1</v>
      </c>
      <c r="F2" s="4">
        <v>4</v>
      </c>
      <c r="G2" s="4">
        <v>2</v>
      </c>
      <c r="H2" s="4">
        <f t="shared" ref="H2:H11" si="0">SUM(B2:G2)</f>
        <v>13</v>
      </c>
      <c r="I2" s="4">
        <f t="shared" ref="I2:I11" si="1">COUNTIF(B2:G2,"&gt;0.5")</f>
        <v>5</v>
      </c>
      <c r="J2" s="3">
        <f t="shared" ref="J2:J11" si="2">H2/I2</f>
        <v>2.6</v>
      </c>
    </row>
    <row r="3" spans="1:10" ht="18" customHeight="1">
      <c r="A3" s="2" t="s">
        <v>55</v>
      </c>
      <c r="B3" s="4">
        <v>5</v>
      </c>
      <c r="D3" s="4">
        <v>4</v>
      </c>
      <c r="F3" s="4">
        <v>3</v>
      </c>
      <c r="G3" s="4">
        <v>4</v>
      </c>
      <c r="H3" s="4">
        <f t="shared" si="0"/>
        <v>16</v>
      </c>
      <c r="I3" s="4">
        <f t="shared" si="1"/>
        <v>4</v>
      </c>
      <c r="J3" s="3">
        <f t="shared" si="2"/>
        <v>4</v>
      </c>
    </row>
    <row r="4" spans="1:10">
      <c r="A4" s="2" t="s">
        <v>11</v>
      </c>
      <c r="B4" s="4">
        <v>1</v>
      </c>
      <c r="C4" s="4">
        <v>4</v>
      </c>
      <c r="E4" s="4">
        <v>1</v>
      </c>
      <c r="G4" s="4">
        <v>1</v>
      </c>
      <c r="H4" s="4">
        <f t="shared" si="0"/>
        <v>7</v>
      </c>
      <c r="I4" s="4">
        <f t="shared" si="1"/>
        <v>4</v>
      </c>
      <c r="J4" s="3">
        <f t="shared" si="2"/>
        <v>1.75</v>
      </c>
    </row>
    <row r="5" spans="1:10">
      <c r="A5" s="2" t="s">
        <v>15</v>
      </c>
      <c r="B5" s="4">
        <v>3</v>
      </c>
      <c r="C5" s="4">
        <v>5</v>
      </c>
      <c r="E5" s="4">
        <v>2</v>
      </c>
      <c r="H5" s="4">
        <f t="shared" si="0"/>
        <v>10</v>
      </c>
      <c r="I5" s="4">
        <f t="shared" si="1"/>
        <v>3</v>
      </c>
      <c r="J5" s="3">
        <f t="shared" si="2"/>
        <v>3.3333333333333335</v>
      </c>
    </row>
    <row r="6" spans="1:10">
      <c r="A6" s="2" t="s">
        <v>16</v>
      </c>
      <c r="B6" s="4">
        <v>2</v>
      </c>
      <c r="D6" s="4">
        <v>3</v>
      </c>
      <c r="G6" s="4">
        <v>3</v>
      </c>
      <c r="H6" s="4">
        <f t="shared" si="0"/>
        <v>8</v>
      </c>
      <c r="I6" s="4">
        <f t="shared" si="1"/>
        <v>3</v>
      </c>
      <c r="J6" s="3">
        <f t="shared" si="2"/>
        <v>2.6666666666666665</v>
      </c>
    </row>
    <row r="7" spans="1:10">
      <c r="A7" s="2" t="s">
        <v>56</v>
      </c>
      <c r="C7" s="4">
        <v>3</v>
      </c>
      <c r="D7" s="4">
        <v>1</v>
      </c>
      <c r="F7" s="4">
        <v>2</v>
      </c>
      <c r="H7" s="4">
        <f t="shared" si="0"/>
        <v>6</v>
      </c>
      <c r="I7" s="4">
        <f t="shared" si="1"/>
        <v>3</v>
      </c>
      <c r="J7" s="3">
        <f t="shared" si="2"/>
        <v>2</v>
      </c>
    </row>
    <row r="8" spans="1:10">
      <c r="A8" s="2" t="s">
        <v>50</v>
      </c>
      <c r="C8" s="4">
        <v>1</v>
      </c>
      <c r="F8" s="4">
        <v>1</v>
      </c>
      <c r="H8" s="4">
        <f t="shared" si="0"/>
        <v>2</v>
      </c>
      <c r="I8" s="4">
        <f t="shared" si="1"/>
        <v>2</v>
      </c>
      <c r="J8" s="3">
        <f t="shared" si="2"/>
        <v>1</v>
      </c>
    </row>
    <row r="9" spans="1:10" ht="27">
      <c r="A9" s="2" t="s">
        <v>27</v>
      </c>
      <c r="B9" s="4">
        <v>6</v>
      </c>
      <c r="H9" s="4">
        <f t="shared" si="0"/>
        <v>6</v>
      </c>
      <c r="I9" s="4">
        <f t="shared" si="1"/>
        <v>1</v>
      </c>
      <c r="J9" s="3">
        <f t="shared" si="2"/>
        <v>6</v>
      </c>
    </row>
    <row r="10" spans="1:10">
      <c r="A10" s="2" t="s">
        <v>54</v>
      </c>
      <c r="G10" s="4">
        <v>5</v>
      </c>
      <c r="H10" s="4">
        <f t="shared" si="0"/>
        <v>5</v>
      </c>
      <c r="I10" s="4">
        <f t="shared" si="1"/>
        <v>1</v>
      </c>
      <c r="J10" s="3">
        <f t="shared" si="2"/>
        <v>5</v>
      </c>
    </row>
    <row r="11" spans="1:10">
      <c r="A11" s="2" t="s">
        <v>17</v>
      </c>
      <c r="E11" s="4">
        <v>3</v>
      </c>
      <c r="H11" s="4">
        <f t="shared" si="0"/>
        <v>3</v>
      </c>
      <c r="I11" s="4">
        <f t="shared" si="1"/>
        <v>1</v>
      </c>
      <c r="J11" s="3">
        <f t="shared" si="2"/>
        <v>3</v>
      </c>
    </row>
    <row r="13" spans="1:10" ht="15.95" customHeight="1"/>
    <row r="14" spans="1:10" ht="32.1" customHeight="1">
      <c r="A14" s="2"/>
      <c r="J14" s="3"/>
    </row>
    <row r="15" spans="1:10" ht="71.099999999999994" customHeight="1">
      <c r="A15" s="2"/>
      <c r="J15" s="3"/>
    </row>
    <row r="16" spans="1:10">
      <c r="A16" s="2"/>
      <c r="J16" s="3"/>
    </row>
    <row r="17" spans="1:10">
      <c r="A17" s="2"/>
      <c r="J17" s="3"/>
    </row>
  </sheetData>
  <sortState xmlns:xlrd2="http://schemas.microsoft.com/office/spreadsheetml/2017/richdata2" ref="A2:J11">
    <sortCondition descending="1" ref="I2:I11"/>
  </sortState>
  <pageMargins left="0.7" right="0.7" top="0.75" bottom="0.75" header="0.3" footer="0.3"/>
  <pageSetup orientation="portrait" r:id="rId1"/>
  <headerFooter>
    <oddFooter>&amp;L&amp;"Noto Sans"&amp;10&amp;K000000_x000D_&amp;1#&amp;"Calibri"&amp;10&amp;K000000Sensitivity: C2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04ABC-79D0-4739-B2C1-3421E7B68430}">
  <dimension ref="A1:K29"/>
  <sheetViews>
    <sheetView zoomScale="64" zoomScaleNormal="64" workbookViewId="0">
      <selection activeCell="G8" sqref="G8"/>
    </sheetView>
  </sheetViews>
  <sheetFormatPr defaultRowHeight="14.45"/>
  <cols>
    <col min="1" max="1" width="157.5703125" style="1" customWidth="1"/>
    <col min="2" max="2" width="14.140625" style="1" hidden="1" customWidth="1"/>
    <col min="3" max="3" width="6.5703125" style="4" bestFit="1" customWidth="1"/>
    <col min="4" max="4" width="5.42578125" style="4" bestFit="1" customWidth="1"/>
    <col min="5" max="5" width="6.5703125" style="4" bestFit="1" customWidth="1"/>
    <col min="6" max="6" width="7.28515625" style="4" bestFit="1" customWidth="1"/>
    <col min="7" max="7" width="7.140625" style="4" bestFit="1" customWidth="1"/>
    <col min="8" max="8" width="8.28515625" style="4" customWidth="1"/>
    <col min="9" max="10" width="8.7109375" style="4"/>
    <col min="11" max="11" width="11.85546875" style="4" bestFit="1" customWidth="1"/>
  </cols>
  <sheetData>
    <row r="1" spans="1:11">
      <c r="A1" s="1" t="s">
        <v>0</v>
      </c>
      <c r="B1" s="1" t="s">
        <v>1</v>
      </c>
      <c r="C1" s="4" t="s">
        <v>2</v>
      </c>
      <c r="D1" s="4" t="s">
        <v>3</v>
      </c>
      <c r="E1" s="4" t="s">
        <v>4</v>
      </c>
      <c r="F1" s="4" t="s">
        <v>5</v>
      </c>
      <c r="G1" s="4" t="s">
        <v>6</v>
      </c>
      <c r="H1" s="4" t="s">
        <v>7</v>
      </c>
      <c r="I1" s="4" t="s">
        <v>8</v>
      </c>
      <c r="J1" s="4" t="s">
        <v>9</v>
      </c>
      <c r="K1" s="4" t="s">
        <v>10</v>
      </c>
    </row>
    <row r="2" spans="1:11">
      <c r="A2" s="11" t="s">
        <v>23</v>
      </c>
      <c r="B2" s="11">
        <v>1</v>
      </c>
      <c r="I2" s="5">
        <v>0</v>
      </c>
      <c r="J2" s="5">
        <v>0</v>
      </c>
      <c r="K2" s="5">
        <v>0</v>
      </c>
    </row>
    <row r="3" spans="1:11">
      <c r="A3" s="2" t="s">
        <v>11</v>
      </c>
      <c r="B3" s="2">
        <v>2</v>
      </c>
      <c r="C3" s="4">
        <v>1</v>
      </c>
      <c r="D3" s="4">
        <v>4</v>
      </c>
      <c r="F3" s="4">
        <v>1</v>
      </c>
      <c r="H3" s="4">
        <v>1</v>
      </c>
      <c r="I3" s="4">
        <f t="shared" ref="I3:I8" si="0">SUM(C3:H3)</f>
        <v>7</v>
      </c>
      <c r="J3" s="4">
        <f>COUNTIF(C3:H3,"&gt;0.5")</f>
        <v>4</v>
      </c>
      <c r="K3" s="3">
        <f>I3/J3</f>
        <v>1.75</v>
      </c>
    </row>
    <row r="4" spans="1:11">
      <c r="A4" s="2" t="s">
        <v>16</v>
      </c>
      <c r="B4" s="2">
        <v>3</v>
      </c>
      <c r="C4" s="4">
        <v>2</v>
      </c>
      <c r="E4" s="4">
        <v>3</v>
      </c>
      <c r="H4" s="4">
        <v>3</v>
      </c>
      <c r="I4" s="4">
        <f t="shared" si="0"/>
        <v>8</v>
      </c>
      <c r="J4" s="4">
        <f>COUNTIF(C4:H4,"&gt;0.5")</f>
        <v>3</v>
      </c>
      <c r="K4" s="3">
        <f>I4/J4</f>
        <v>2.6666666666666665</v>
      </c>
    </row>
    <row r="5" spans="1:11">
      <c r="A5" s="11" t="s">
        <v>24</v>
      </c>
      <c r="B5" s="11">
        <v>4</v>
      </c>
      <c r="C5" s="5"/>
      <c r="D5" s="5"/>
      <c r="E5" s="5"/>
      <c r="F5" s="5"/>
      <c r="G5" s="5"/>
      <c r="H5" s="5"/>
      <c r="I5" s="5">
        <f t="shared" si="0"/>
        <v>0</v>
      </c>
      <c r="J5" s="5">
        <v>0</v>
      </c>
      <c r="K5" s="5">
        <v>0</v>
      </c>
    </row>
    <row r="6" spans="1:11" ht="27">
      <c r="A6" s="2" t="s">
        <v>53</v>
      </c>
      <c r="B6" s="2">
        <v>5</v>
      </c>
      <c r="C6" s="4">
        <v>3</v>
      </c>
      <c r="D6" s="4">
        <v>5</v>
      </c>
      <c r="F6" s="4">
        <v>2</v>
      </c>
      <c r="I6" s="4">
        <f t="shared" si="0"/>
        <v>10</v>
      </c>
      <c r="J6" s="4">
        <f>COUNTIF(C6:H6,"&gt;0.5")</f>
        <v>3</v>
      </c>
      <c r="K6" s="3">
        <f>I6/J6</f>
        <v>3.3333333333333335</v>
      </c>
    </row>
    <row r="7" spans="1:11">
      <c r="A7" s="2" t="s">
        <v>17</v>
      </c>
      <c r="B7" s="2">
        <v>6</v>
      </c>
      <c r="F7" s="4">
        <v>3</v>
      </c>
      <c r="I7" s="4">
        <f t="shared" si="0"/>
        <v>3</v>
      </c>
      <c r="J7" s="4">
        <f>COUNTIF(C7:H7,"&gt;0.5")</f>
        <v>1</v>
      </c>
      <c r="K7" s="3">
        <f>I7/J7</f>
        <v>3</v>
      </c>
    </row>
    <row r="8" spans="1:11">
      <c r="A8" s="2" t="s">
        <v>13</v>
      </c>
      <c r="B8" s="2">
        <v>7</v>
      </c>
      <c r="C8" s="4">
        <v>4</v>
      </c>
      <c r="D8" s="4">
        <v>2</v>
      </c>
      <c r="E8" s="4">
        <v>1</v>
      </c>
      <c r="G8" s="4">
        <v>4</v>
      </c>
      <c r="H8" s="4">
        <v>2</v>
      </c>
      <c r="I8" s="4">
        <f t="shared" si="0"/>
        <v>13</v>
      </c>
      <c r="J8" s="4">
        <f>COUNTIF(C8:H8,"&gt;0.5")</f>
        <v>5</v>
      </c>
      <c r="K8" s="3">
        <f>I8/J8</f>
        <v>2.6</v>
      </c>
    </row>
    <row r="9" spans="1:11">
      <c r="A9" s="2" t="s">
        <v>19</v>
      </c>
      <c r="B9" s="2"/>
      <c r="K9" s="3"/>
    </row>
    <row r="10" spans="1:11">
      <c r="A10" s="2" t="s">
        <v>20</v>
      </c>
      <c r="B10" s="2"/>
      <c r="K10" s="3"/>
    </row>
    <row r="11" spans="1:11">
      <c r="A11" s="2" t="s">
        <v>21</v>
      </c>
      <c r="B11" s="2"/>
      <c r="K11" s="3"/>
    </row>
    <row r="12" spans="1:11">
      <c r="A12" s="2" t="s">
        <v>22</v>
      </c>
      <c r="B12" s="2"/>
      <c r="K12" s="3"/>
    </row>
    <row r="13" spans="1:11" ht="40.5">
      <c r="A13" s="2" t="s">
        <v>57</v>
      </c>
      <c r="B13" s="2">
        <v>8</v>
      </c>
      <c r="D13" s="4">
        <v>1</v>
      </c>
      <c r="G13" s="4">
        <v>1</v>
      </c>
      <c r="I13" s="4">
        <f t="shared" ref="I13:I18" si="1">SUM(C13:H13)</f>
        <v>2</v>
      </c>
      <c r="J13" s="4">
        <f>COUNTIF(C13:H13,"&gt;0.5")</f>
        <v>2</v>
      </c>
      <c r="K13" s="3">
        <f>I13/J13</f>
        <v>1</v>
      </c>
    </row>
    <row r="14" spans="1:11">
      <c r="A14" s="2" t="s">
        <v>14</v>
      </c>
      <c r="B14" s="2">
        <v>9</v>
      </c>
      <c r="D14" s="4">
        <v>3</v>
      </c>
      <c r="E14" s="4">
        <v>1</v>
      </c>
      <c r="G14" s="4">
        <v>2</v>
      </c>
      <c r="I14" s="4">
        <f t="shared" si="1"/>
        <v>6</v>
      </c>
      <c r="J14" s="4">
        <f>COUNTIF(C14:H14,"&gt;0.5")</f>
        <v>3</v>
      </c>
      <c r="K14" s="3">
        <f>I14/J14</f>
        <v>2</v>
      </c>
    </row>
    <row r="15" spans="1:11" ht="40.5">
      <c r="A15" s="2" t="s">
        <v>58</v>
      </c>
      <c r="B15" s="2">
        <v>10</v>
      </c>
      <c r="H15" s="4">
        <v>5</v>
      </c>
      <c r="I15" s="4">
        <f t="shared" si="1"/>
        <v>5</v>
      </c>
      <c r="J15" s="4">
        <f>COUNTIF(C15:H15,"&gt;0.5")</f>
        <v>1</v>
      </c>
      <c r="K15" s="3">
        <f>I15/J15</f>
        <v>5</v>
      </c>
    </row>
    <row r="16" spans="1:11" ht="27">
      <c r="A16" s="11" t="s">
        <v>26</v>
      </c>
      <c r="B16" s="11">
        <v>11</v>
      </c>
      <c r="C16" s="5"/>
      <c r="D16" s="5"/>
      <c r="E16" s="5"/>
      <c r="F16" s="5"/>
      <c r="G16" s="5"/>
      <c r="H16" s="5"/>
      <c r="I16" s="5">
        <f t="shared" si="1"/>
        <v>0</v>
      </c>
      <c r="J16" s="5">
        <v>0</v>
      </c>
      <c r="K16" s="6">
        <v>0</v>
      </c>
    </row>
    <row r="17" spans="1:11">
      <c r="A17" s="2" t="s">
        <v>18</v>
      </c>
      <c r="B17" s="2">
        <v>12</v>
      </c>
      <c r="C17" s="4">
        <v>5</v>
      </c>
      <c r="E17" s="4">
        <v>4</v>
      </c>
      <c r="G17" s="4">
        <v>3</v>
      </c>
      <c r="H17" s="4">
        <v>4</v>
      </c>
      <c r="I17" s="4">
        <f t="shared" si="1"/>
        <v>16</v>
      </c>
      <c r="J17" s="4">
        <f>COUNTIF(C17:H17,"&gt;0.5")</f>
        <v>4</v>
      </c>
      <c r="K17" s="3">
        <f>I17/J17</f>
        <v>4</v>
      </c>
    </row>
    <row r="18" spans="1:11">
      <c r="A18" s="2" t="s">
        <v>27</v>
      </c>
      <c r="B18" s="2">
        <v>13</v>
      </c>
      <c r="C18" s="4">
        <v>6</v>
      </c>
      <c r="I18" s="4">
        <f t="shared" si="1"/>
        <v>6</v>
      </c>
      <c r="J18" s="4">
        <f>COUNTIF(C18:H18,"&gt;0.5")</f>
        <v>1</v>
      </c>
      <c r="K18" s="3">
        <f>I18/J18</f>
        <v>6</v>
      </c>
    </row>
    <row r="19" spans="1:11">
      <c r="A19" s="2"/>
      <c r="B19" s="2"/>
      <c r="K19" s="3"/>
    </row>
    <row r="20" spans="1:11">
      <c r="A20" s="2"/>
      <c r="B20" s="2"/>
      <c r="K20" s="3"/>
    </row>
    <row r="21" spans="1:11">
      <c r="A21" s="2"/>
      <c r="B21" s="2"/>
      <c r="K21" s="3"/>
    </row>
    <row r="22" spans="1:11" ht="46.5" customHeight="1">
      <c r="A22" s="2"/>
      <c r="B22" s="2"/>
      <c r="K22" s="3"/>
    </row>
    <row r="26" spans="1:11" ht="32.1" customHeight="1">
      <c r="A26" s="2"/>
      <c r="B26" s="2"/>
      <c r="K26" s="3"/>
    </row>
    <row r="27" spans="1:11" ht="71.099999999999994" customHeight="1">
      <c r="A27" s="2"/>
      <c r="B27" s="2"/>
      <c r="K27" s="3"/>
    </row>
    <row r="28" spans="1:11">
      <c r="A28" s="2"/>
      <c r="B28" s="2"/>
      <c r="K28" s="3"/>
    </row>
    <row r="29" spans="1:11">
      <c r="A29" s="2" t="s">
        <v>22</v>
      </c>
      <c r="B29" s="2"/>
      <c r="K29" s="3"/>
    </row>
  </sheetData>
  <sortState xmlns:xlrd2="http://schemas.microsoft.com/office/spreadsheetml/2017/richdata2" ref="A2:K22">
    <sortCondition ref="B2:B22"/>
  </sortState>
  <pageMargins left="0.7" right="0.7" top="0.75" bottom="0.75" header="0.3" footer="0.3"/>
  <pageSetup orientation="portrait" r:id="rId1"/>
  <headerFooter>
    <oddFooter>&amp;L&amp;"Noto Sans"&amp;10&amp;K000000_x000D_&amp;1#&amp;"Calibri"&amp;10&amp;K000000Sensitivity: C2 Internal</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Parry, Colin</dc:creator>
  <cp:keywords/>
  <dc:description/>
  <cp:lastModifiedBy>Suresh Gopal</cp:lastModifiedBy>
  <cp:revision/>
  <dcterms:created xsi:type="dcterms:W3CDTF">2021-07-21T07:57:32Z</dcterms:created>
  <dcterms:modified xsi:type="dcterms:W3CDTF">2024-12-17T14:05:37Z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a52270-6ed3-4abe-ba7c-b9255dadcdf9_Enabled">
    <vt:lpwstr>true</vt:lpwstr>
  </property>
  <property fmtid="{D5CDD505-2E9C-101B-9397-08002B2CF9AE}" pid="3" name="MSIP_Label_4da52270-6ed3-4abe-ba7c-b9255dadcdf9_SetDate">
    <vt:lpwstr>2022-05-04T11:02:41Z</vt:lpwstr>
  </property>
  <property fmtid="{D5CDD505-2E9C-101B-9397-08002B2CF9AE}" pid="4" name="MSIP_Label_4da52270-6ed3-4abe-ba7c-b9255dadcdf9_Method">
    <vt:lpwstr>Standard</vt:lpwstr>
  </property>
  <property fmtid="{D5CDD505-2E9C-101B-9397-08002B2CF9AE}" pid="5" name="MSIP_Label_4da52270-6ed3-4abe-ba7c-b9255dadcdf9_Name">
    <vt:lpwstr>4da52270-6ed3-4abe-ba7c-b9255dadcdf9</vt:lpwstr>
  </property>
  <property fmtid="{D5CDD505-2E9C-101B-9397-08002B2CF9AE}" pid="6" name="MSIP_Label_4da52270-6ed3-4abe-ba7c-b9255dadcdf9_SiteId">
    <vt:lpwstr>46e04f2b-093e-4ad0-a99f-0331aa506e12</vt:lpwstr>
  </property>
  <property fmtid="{D5CDD505-2E9C-101B-9397-08002B2CF9AE}" pid="7" name="MSIP_Label_4da52270-6ed3-4abe-ba7c-b9255dadcdf9_ActionId">
    <vt:lpwstr>b6e601ae-fed5-4701-9c3b-10cf444267a0</vt:lpwstr>
  </property>
  <property fmtid="{D5CDD505-2E9C-101B-9397-08002B2CF9AE}" pid="8" name="MSIP_Label_4da52270-6ed3-4abe-ba7c-b9255dadcdf9_ContentBits">
    <vt:lpwstr>2</vt:lpwstr>
  </property>
</Properties>
</file>